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charts/chart5.xml" ContentType="application/vnd.openxmlformats-officedocument.drawingml.chart+xml"/>
  <Override PartName="/xl/drawings/drawing7.xml" ContentType="application/vnd.openxmlformats-officedocument.drawingml.chartshapes+xml"/>
  <Override PartName="/xl/charts/chart6.xml" ContentType="application/vnd.openxmlformats-officedocument.drawingml.chart+xml"/>
  <Override PartName="/xl/drawings/drawing8.xml" ContentType="application/vnd.openxmlformats-officedocument.drawingml.chartshapes+xml"/>
  <Override PartName="/xl/charts/chart7.xml" ContentType="application/vnd.openxmlformats-officedocument.drawingml.chart+xml"/>
  <Override PartName="/xl/drawings/drawing9.xml" ContentType="application/vnd.openxmlformats-officedocument.drawingml.chartshapes+xml"/>
  <Override PartName="/xl/charts/chart8.xml" ContentType="application/vnd.openxmlformats-officedocument.drawingml.chart+xml"/>
  <Override PartName="/xl/drawings/drawing10.xml" ContentType="application/vnd.openxmlformats-officedocument.drawingml.chartshapes+xml"/>
  <Override PartName="/xl/charts/chart9.xml" ContentType="application/vnd.openxmlformats-officedocument.drawingml.chart+xml"/>
  <Override PartName="/xl/drawings/drawing11.xml" ContentType="application/vnd.openxmlformats-officedocument.drawingml.chartshapes+xml"/>
  <Override PartName="/xl/charts/chart10.xml" ContentType="application/vnd.openxmlformats-officedocument.drawingml.chart+xml"/>
  <Override PartName="/xl/drawings/drawing12.xml" ContentType="application/vnd.openxmlformats-officedocument.drawingml.chartshapes+xml"/>
  <Override PartName="/xl/charts/chart11.xml" ContentType="application/vnd.openxmlformats-officedocument.drawingml.chart+xml"/>
  <Override PartName="/xl/drawings/drawing13.xml" ContentType="application/vnd.openxmlformats-officedocument.drawingml.chartshapes+xml"/>
  <Override PartName="/xl/charts/chart12.xml" ContentType="application/vnd.openxmlformats-officedocument.drawingml.chart+xml"/>
  <Override PartName="/xl/drawings/drawing14.xml" ContentType="application/vnd.openxmlformats-officedocument.drawingml.chartshapes+xml"/>
  <Override PartName="/xl/charts/chart13.xml" ContentType="application/vnd.openxmlformats-officedocument.drawingml.chart+xml"/>
  <Override PartName="/xl/drawings/drawing15.xml" ContentType="application/vnd.openxmlformats-officedocument.drawingml.chartshapes+xml"/>
  <Override PartName="/xl/charts/chart14.xml" ContentType="application/vnd.openxmlformats-officedocument.drawingml.chart+xml"/>
  <Override PartName="/xl/drawings/drawing16.xml" ContentType="application/vnd.openxmlformats-officedocument.drawingml.chartshapes+xml"/>
  <Override PartName="/xl/charts/chart15.xml" ContentType="application/vnd.openxmlformats-officedocument.drawingml.chart+xml"/>
  <Override PartName="/xl/drawings/drawing17.xml" ContentType="application/vnd.openxmlformats-officedocument.drawingml.chartshapes+xml"/>
  <Override PartName="/xl/charts/chart16.xml" ContentType="application/vnd.openxmlformats-officedocument.drawingml.chart+xml"/>
  <Override PartName="/xl/drawings/drawing18.xml" ContentType="application/vnd.openxmlformats-officedocument.drawingml.chartshapes+xml"/>
  <Override PartName="/xl/charts/chart17.xml" ContentType="application/vnd.openxmlformats-officedocument.drawingml.chart+xml"/>
  <Override PartName="/xl/drawings/drawing19.xml" ContentType="application/vnd.openxmlformats-officedocument.drawingml.chartshapes+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20.xml" ContentType="application/vnd.openxmlformats-officedocument.drawingml.chartshapes+xml"/>
  <Override PartName="/xl/charts/chart21.xml" ContentType="application/vnd.openxmlformats-officedocument.drawingml.chart+xml"/>
  <Override PartName="/xl/drawings/drawing21.xml" ContentType="application/vnd.openxmlformats-officedocument.drawingml.chartshapes+xml"/>
  <Override PartName="/xl/charts/chart22.xml" ContentType="application/vnd.openxmlformats-officedocument.drawingml.chart+xml"/>
  <Override PartName="/xl/drawings/drawing22.xml" ContentType="application/vnd.openxmlformats-officedocument.drawingml.chartshapes+xml"/>
  <Override PartName="/xl/charts/chart23.xml" ContentType="application/vnd.openxmlformats-officedocument.drawingml.chart+xml"/>
  <Override PartName="/xl/drawings/drawing23.xml" ContentType="application/vnd.openxmlformats-officedocument.drawingml.chartshapes+xml"/>
  <Override PartName="/xl/charts/chart24.xml" ContentType="application/vnd.openxmlformats-officedocument.drawingml.chart+xml"/>
  <Override PartName="/xl/drawings/drawing24.xml" ContentType="application/vnd.openxmlformats-officedocument.drawingml.chartshapes+xml"/>
  <Override PartName="/xl/charts/chart25.xml" ContentType="application/vnd.openxmlformats-officedocument.drawingml.chart+xml"/>
  <Override PartName="/xl/drawings/drawing25.xml" ContentType="application/vnd.openxmlformats-officedocument.drawingml.chartshapes+xml"/>
  <Override PartName="/xl/charts/chart26.xml" ContentType="application/vnd.openxmlformats-officedocument.drawingml.chart+xml"/>
  <Override PartName="/xl/drawings/drawing26.xml" ContentType="application/vnd.openxmlformats-officedocument.drawingml.chartshapes+xml"/>
  <Override PartName="/xl/charts/chart27.xml" ContentType="application/vnd.openxmlformats-officedocument.drawingml.chart+xml"/>
  <Override PartName="/xl/drawings/drawing27.xml" ContentType="application/vnd.openxmlformats-officedocument.drawingml.chartshapes+xml"/>
  <Override PartName="/xl/drawings/drawing28.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drawings/drawing29.xml" ContentType="application/vnd.openxmlformats-officedocument.drawing+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drawings/drawing30.xml" ContentType="application/vnd.openxmlformats-officedocument.drawingml.chartshapes+xml"/>
  <Override PartName="/xl/charts/chart59.xml" ContentType="application/vnd.openxmlformats-officedocument.drawingml.chart+xml"/>
  <Override PartName="/xl/drawings/drawing31.xml" ContentType="application/vnd.openxmlformats-officedocument.drawingml.chartshapes+xml"/>
  <Override PartName="/xl/charts/chart60.xml" ContentType="application/vnd.openxmlformats-officedocument.drawingml.chart+xml"/>
  <Override PartName="/xl/drawings/drawing32.xml" ContentType="application/vnd.openxmlformats-officedocument.drawingml.chartshapes+xml"/>
  <Override PartName="/xl/charts/chart61.xml" ContentType="application/vnd.openxmlformats-officedocument.drawingml.chart+xml"/>
  <Override PartName="/xl/drawings/drawing33.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12"/>
  <workbookPr defaultThemeVersion="124226"/>
  <mc:AlternateContent xmlns:mc="http://schemas.openxmlformats.org/markup-compatibility/2006">
    <mc:Choice Requires="x15">
      <x15ac:absPath xmlns:x15ac="http://schemas.microsoft.com/office/spreadsheetml/2010/11/ac" url="https://naeh.sharepoint.com/sites/CapacityBuilding/CapacityBuilding/06 HOMELESS SYSTEM DESIGN/Homeless System Evaluator Tool/"/>
    </mc:Choice>
  </mc:AlternateContent>
  <xr:revisionPtr revIDLastSave="0" documentId="8_{9F442BB9-EAD2-458C-A6F0-38DE0B6B0E88}" xr6:coauthVersionLast="47" xr6:coauthVersionMax="47" xr10:uidLastSave="{00000000-0000-0000-0000-000000000000}"/>
  <workbookProtection workbookAlgorithmName="SHA-512" workbookHashValue="myv1vygzWf1zbSLS+3nf5R3q7FgYKQFFCMjlhK9yDZNTqEbfoLSkNEY1oDbCTettP9LS+ST/0IWNlCuK0g5hIg==" workbookSaltValue="uBDS+l3WmNV7LDDna2mw/g==" workbookSpinCount="100000" lockStructure="1"/>
  <bookViews>
    <workbookView xWindow="2685" yWindow="2685" windowWidth="21600" windowHeight="11265" tabRatio="804" firstSheet="4" activeTab="4" xr2:uid="{00000000-000D-0000-FFFF-FFFF00000000}"/>
  </bookViews>
  <sheets>
    <sheet name="Welcome" sheetId="14" r:id="rId1"/>
    <sheet name="System Graphs" sheetId="15" r:id="rId2"/>
    <sheet name="Program Graphs" sheetId="16" r:id="rId3"/>
    <sheet name="Benchmarks" sheetId="19" r:id="rId4"/>
    <sheet name="1-Population" sheetId="7" r:id="rId5"/>
    <sheet name="2-Performance" sheetId="1" r:id="rId6"/>
    <sheet name="3-Cost" sheetId="3" r:id="rId7"/>
    <sheet name="4-Tips for Estimating Costs" sheetId="5" r:id="rId8"/>
    <sheet name="5-Data Summary" sheetId="6" r:id="rId9"/>
    <sheet name="7-Forumlas" sheetId="11" r:id="rId10"/>
    <sheet name="6-System Entry" sheetId="9" r:id="rId11"/>
  </sheets>
  <definedNames>
    <definedName name="_xlnm.Print_Area" localSheetId="6">'3-Cost'!$A$1:$N$127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2" i="7" l="1"/>
  <c r="A12" i="3" l="1"/>
  <c r="A104" i="3" l="1"/>
  <c r="O22" i="7" l="1"/>
  <c r="I22" i="7"/>
  <c r="G157" i="1"/>
  <c r="N153" i="1"/>
  <c r="G153" i="1"/>
  <c r="G152" i="1"/>
  <c r="N157" i="1"/>
  <c r="N156" i="1"/>
  <c r="N152" i="1"/>
  <c r="G156" i="1"/>
  <c r="O121" i="1"/>
  <c r="O122" i="1"/>
  <c r="O123" i="1"/>
  <c r="O124" i="1"/>
  <c r="O125" i="1"/>
  <c r="O126" i="1"/>
  <c r="O127" i="1"/>
  <c r="O120" i="1"/>
  <c r="O110" i="1"/>
  <c r="O111" i="1"/>
  <c r="O112" i="1"/>
  <c r="O113" i="1"/>
  <c r="O114" i="1"/>
  <c r="O115" i="1"/>
  <c r="O116" i="1"/>
  <c r="O109" i="1"/>
  <c r="O104" i="1"/>
  <c r="O103" i="1"/>
  <c r="O102" i="1"/>
  <c r="O101" i="1"/>
  <c r="O100" i="1"/>
  <c r="O99" i="1"/>
  <c r="O98" i="1"/>
  <c r="O93" i="1"/>
  <c r="O92" i="1"/>
  <c r="O91" i="1"/>
  <c r="O90" i="1"/>
  <c r="O89" i="1"/>
  <c r="O88" i="1"/>
  <c r="O87" i="1"/>
  <c r="O97" i="1"/>
  <c r="O86" i="1"/>
  <c r="O75" i="1"/>
  <c r="O76" i="1"/>
  <c r="O77" i="1"/>
  <c r="O78" i="1"/>
  <c r="O79" i="1"/>
  <c r="O80" i="1"/>
  <c r="O81" i="1"/>
  <c r="O74" i="1"/>
  <c r="O64" i="1"/>
  <c r="O65" i="1"/>
  <c r="O66" i="1"/>
  <c r="O67" i="1"/>
  <c r="O68" i="1"/>
  <c r="O69" i="1"/>
  <c r="O70" i="1"/>
  <c r="O63" i="1"/>
  <c r="O58" i="1"/>
  <c r="O52" i="1"/>
  <c r="O53" i="1"/>
  <c r="O54" i="1"/>
  <c r="O55" i="1"/>
  <c r="O56" i="1"/>
  <c r="O57" i="1"/>
  <c r="O51" i="1"/>
  <c r="O42" i="1"/>
  <c r="O43" i="1"/>
  <c r="O44" i="1"/>
  <c r="O45" i="1"/>
  <c r="O46" i="1"/>
  <c r="O47" i="1"/>
  <c r="O41" i="1"/>
  <c r="O40" i="1"/>
  <c r="O35" i="1"/>
  <c r="O34" i="1"/>
  <c r="O33" i="1"/>
  <c r="O32" i="1"/>
  <c r="O31" i="1"/>
  <c r="O30" i="1"/>
  <c r="O29" i="1"/>
  <c r="O28" i="1"/>
  <c r="O24" i="1"/>
  <c r="O23" i="1"/>
  <c r="O22" i="1"/>
  <c r="O21" i="1"/>
  <c r="O20" i="1"/>
  <c r="O19" i="1"/>
  <c r="O18" i="1"/>
  <c r="O17" i="1"/>
  <c r="J20" i="1" l="1"/>
  <c r="F19" i="6"/>
  <c r="F33" i="6" s="1"/>
  <c r="G33" i="6"/>
  <c r="G19" i="6"/>
  <c r="C123" i="3"/>
  <c r="D123" i="3"/>
  <c r="E123" i="3"/>
  <c r="F123" i="3"/>
  <c r="G123" i="3"/>
  <c r="B123" i="3"/>
  <c r="C112" i="3"/>
  <c r="D112" i="3"/>
  <c r="E112" i="3"/>
  <c r="F112" i="3"/>
  <c r="G112" i="3"/>
  <c r="B112" i="3"/>
  <c r="C100" i="3"/>
  <c r="D100" i="3"/>
  <c r="E100" i="3"/>
  <c r="F100" i="3"/>
  <c r="G100" i="3"/>
  <c r="B100" i="3"/>
  <c r="G89" i="3"/>
  <c r="C89" i="3"/>
  <c r="D89" i="3"/>
  <c r="E89" i="3"/>
  <c r="F89" i="3"/>
  <c r="B89" i="3"/>
  <c r="C77" i="3"/>
  <c r="D77" i="3"/>
  <c r="E77" i="3"/>
  <c r="F77" i="3"/>
  <c r="B77" i="3"/>
  <c r="C66" i="3"/>
  <c r="D66" i="3"/>
  <c r="E66" i="3"/>
  <c r="F66" i="3"/>
  <c r="B66" i="3"/>
  <c r="C54" i="3"/>
  <c r="D54" i="3"/>
  <c r="E54" i="3"/>
  <c r="F54" i="3"/>
  <c r="B54" i="3"/>
  <c r="C43" i="3"/>
  <c r="D43" i="3"/>
  <c r="E43" i="3"/>
  <c r="F43" i="3"/>
  <c r="B43" i="3"/>
  <c r="C31" i="3"/>
  <c r="D31" i="3"/>
  <c r="E31" i="3"/>
  <c r="F31" i="3"/>
  <c r="B31" i="3"/>
  <c r="C20" i="3"/>
  <c r="D20" i="3"/>
  <c r="E20" i="3"/>
  <c r="F20" i="3"/>
  <c r="B20" i="3"/>
  <c r="B114" i="3"/>
  <c r="B91" i="3"/>
  <c r="C114" i="3"/>
  <c r="H116" i="3"/>
  <c r="H117" i="3"/>
  <c r="H118" i="3"/>
  <c r="H119" i="3"/>
  <c r="H120" i="3"/>
  <c r="H121" i="3"/>
  <c r="H122" i="3"/>
  <c r="H115" i="3"/>
  <c r="H105" i="3"/>
  <c r="H106" i="3"/>
  <c r="H107" i="3"/>
  <c r="H108" i="3"/>
  <c r="H109" i="3"/>
  <c r="H110" i="3"/>
  <c r="H111" i="3"/>
  <c r="H104" i="3"/>
  <c r="H93" i="3"/>
  <c r="H94" i="3"/>
  <c r="H95" i="3"/>
  <c r="H96" i="3"/>
  <c r="H97" i="3"/>
  <c r="H98" i="3"/>
  <c r="H99" i="3"/>
  <c r="H92" i="3"/>
  <c r="H82" i="3"/>
  <c r="H83" i="3"/>
  <c r="H84" i="3"/>
  <c r="H85" i="3"/>
  <c r="H86" i="3"/>
  <c r="H87" i="3"/>
  <c r="H88" i="3"/>
  <c r="H81" i="3"/>
  <c r="H73" i="3"/>
  <c r="H74" i="3"/>
  <c r="H75" i="3"/>
  <c r="H76" i="3"/>
  <c r="H61" i="3"/>
  <c r="H62" i="3"/>
  <c r="H63" i="3"/>
  <c r="H64" i="3"/>
  <c r="H65" i="3"/>
  <c r="H53" i="3"/>
  <c r="H27" i="3"/>
  <c r="H28" i="3"/>
  <c r="H29" i="3"/>
  <c r="H30" i="3"/>
  <c r="H16" i="3"/>
  <c r="H17" i="3"/>
  <c r="H18" i="3"/>
  <c r="H19" i="3"/>
  <c r="B45" i="3"/>
  <c r="B57" i="3" s="1"/>
  <c r="B68" i="3" s="1"/>
  <c r="C22" i="3"/>
  <c r="C34" i="3" s="1"/>
  <c r="C45" i="3" s="1"/>
  <c r="C57" i="3" s="1"/>
  <c r="C68" i="3" s="1"/>
  <c r="C80" i="3" s="1"/>
  <c r="C91" i="3" s="1"/>
  <c r="D22" i="3"/>
  <c r="D34" i="3" s="1"/>
  <c r="D45" i="3" s="1"/>
  <c r="D57" i="3" s="1"/>
  <c r="D68" i="3" s="1"/>
  <c r="D80" i="3" s="1"/>
  <c r="D91" i="3" s="1"/>
  <c r="D103" i="3" s="1"/>
  <c r="D114" i="3" s="1"/>
  <c r="E22" i="3"/>
  <c r="E34" i="3" s="1"/>
  <c r="E45" i="3" s="1"/>
  <c r="E57" i="3" s="1"/>
  <c r="E68" i="3" s="1"/>
  <c r="E80" i="3" s="1"/>
  <c r="E91" i="3" s="1"/>
  <c r="E103" i="3" s="1"/>
  <c r="E114" i="3" s="1"/>
  <c r="F22" i="3"/>
  <c r="F34" i="3" s="1"/>
  <c r="F45" i="3" s="1"/>
  <c r="F57" i="3" s="1"/>
  <c r="F68" i="3" s="1"/>
  <c r="F80" i="3" s="1"/>
  <c r="F91" i="3" s="1"/>
  <c r="F103" i="3" s="1"/>
  <c r="F114" i="3" s="1"/>
  <c r="G22" i="3"/>
  <c r="G34" i="3" s="1"/>
  <c r="G45" i="3" s="1"/>
  <c r="G68" i="3" s="1"/>
  <c r="G80" i="3" s="1"/>
  <c r="G91" i="3" s="1"/>
  <c r="G103" i="3" s="1"/>
  <c r="G114" i="3" s="1"/>
  <c r="H24" i="7" l="1"/>
  <c r="G24" i="7"/>
  <c r="H123" i="3"/>
  <c r="H112" i="3"/>
  <c r="I116" i="3"/>
  <c r="I117" i="3"/>
  <c r="I118" i="3"/>
  <c r="I119" i="3"/>
  <c r="I120" i="3"/>
  <c r="I121" i="3"/>
  <c r="I122" i="3"/>
  <c r="I115" i="3"/>
  <c r="I105" i="3"/>
  <c r="I106" i="3"/>
  <c r="I107" i="3"/>
  <c r="I108" i="3"/>
  <c r="I109" i="3"/>
  <c r="I110" i="3"/>
  <c r="I111" i="3"/>
  <c r="I104" i="3"/>
  <c r="M93" i="3"/>
  <c r="M94" i="3"/>
  <c r="M95" i="3"/>
  <c r="M96" i="3"/>
  <c r="M97" i="3"/>
  <c r="M98" i="3"/>
  <c r="M99" i="3"/>
  <c r="M92" i="3"/>
  <c r="K93" i="3"/>
  <c r="K94" i="3"/>
  <c r="K95" i="3"/>
  <c r="K96" i="3"/>
  <c r="K97" i="3"/>
  <c r="K98" i="3"/>
  <c r="K99" i="3"/>
  <c r="K92" i="3"/>
  <c r="I93" i="3"/>
  <c r="I94" i="3"/>
  <c r="I95" i="3"/>
  <c r="I96" i="3"/>
  <c r="I97" i="3"/>
  <c r="I98" i="3"/>
  <c r="I99" i="3"/>
  <c r="I92" i="3"/>
  <c r="M82" i="3"/>
  <c r="M83" i="3"/>
  <c r="M84" i="3"/>
  <c r="M85" i="3"/>
  <c r="M86" i="3"/>
  <c r="M87" i="3"/>
  <c r="M88" i="3"/>
  <c r="M81" i="3"/>
  <c r="K88" i="3"/>
  <c r="K82" i="3"/>
  <c r="K83" i="3"/>
  <c r="K84" i="3"/>
  <c r="K85" i="3"/>
  <c r="K86" i="3"/>
  <c r="K87" i="3"/>
  <c r="K81" i="3"/>
  <c r="I82" i="3"/>
  <c r="I83" i="3"/>
  <c r="I84" i="3"/>
  <c r="I85" i="3"/>
  <c r="I86" i="3"/>
  <c r="I87" i="3"/>
  <c r="I88" i="3"/>
  <c r="I81" i="3"/>
  <c r="M70" i="3"/>
  <c r="H70" i="3" s="1"/>
  <c r="M71" i="3"/>
  <c r="H71" i="3" s="1"/>
  <c r="M72" i="3"/>
  <c r="H72" i="3" s="1"/>
  <c r="M73" i="3"/>
  <c r="M74" i="3"/>
  <c r="M75" i="3"/>
  <c r="N75" i="3" s="1"/>
  <c r="M76" i="3"/>
  <c r="N76" i="3" s="1"/>
  <c r="M69" i="3"/>
  <c r="K70" i="3"/>
  <c r="K71" i="3"/>
  <c r="K72" i="3"/>
  <c r="K73" i="3"/>
  <c r="K74" i="3"/>
  <c r="K75" i="3"/>
  <c r="L75" i="3" s="1"/>
  <c r="K76" i="3"/>
  <c r="L76" i="3" s="1"/>
  <c r="K69" i="3"/>
  <c r="I70" i="3"/>
  <c r="I71" i="3"/>
  <c r="I72" i="3"/>
  <c r="I73" i="3"/>
  <c r="I74" i="3"/>
  <c r="I75" i="3"/>
  <c r="J75" i="3" s="1"/>
  <c r="I76" i="3"/>
  <c r="J76" i="3" s="1"/>
  <c r="I69" i="3"/>
  <c r="M59" i="3"/>
  <c r="H59" i="3" s="1"/>
  <c r="M60" i="3"/>
  <c r="H60" i="3" s="1"/>
  <c r="M61" i="3"/>
  <c r="M62" i="3"/>
  <c r="M63" i="3"/>
  <c r="M64" i="3"/>
  <c r="M65" i="3"/>
  <c r="M58" i="3"/>
  <c r="K59" i="3"/>
  <c r="K60" i="3"/>
  <c r="K61" i="3"/>
  <c r="K62" i="3"/>
  <c r="K63" i="3"/>
  <c r="K64" i="3"/>
  <c r="K65" i="3"/>
  <c r="K58" i="3"/>
  <c r="I59" i="3"/>
  <c r="I60" i="3"/>
  <c r="I61" i="3"/>
  <c r="I62" i="3"/>
  <c r="I63" i="3"/>
  <c r="I64" i="3"/>
  <c r="I65" i="3"/>
  <c r="I58" i="3"/>
  <c r="M47" i="3"/>
  <c r="H47" i="3" s="1"/>
  <c r="M48" i="3"/>
  <c r="H48" i="3" s="1"/>
  <c r="M49" i="3"/>
  <c r="H49" i="3" s="1"/>
  <c r="M50" i="3"/>
  <c r="H50" i="3" s="1"/>
  <c r="M51" i="3"/>
  <c r="H51" i="3" s="1"/>
  <c r="M52" i="3"/>
  <c r="H52" i="3" s="1"/>
  <c r="M53" i="3"/>
  <c r="M46" i="3"/>
  <c r="K47" i="3"/>
  <c r="K48" i="3"/>
  <c r="K49" i="3"/>
  <c r="K50" i="3"/>
  <c r="K51" i="3"/>
  <c r="K52" i="3"/>
  <c r="K53" i="3"/>
  <c r="K46" i="3"/>
  <c r="I47" i="3"/>
  <c r="I48" i="3"/>
  <c r="I49" i="3"/>
  <c r="I50" i="3"/>
  <c r="I51" i="3"/>
  <c r="I52" i="3"/>
  <c r="I53" i="3"/>
  <c r="I46" i="3"/>
  <c r="M36" i="3"/>
  <c r="H36" i="3" s="1"/>
  <c r="M37" i="3"/>
  <c r="H37" i="3" s="1"/>
  <c r="M38" i="3"/>
  <c r="H38" i="3" s="1"/>
  <c r="M39" i="3"/>
  <c r="H39" i="3" s="1"/>
  <c r="M40" i="3"/>
  <c r="M41" i="3"/>
  <c r="H41" i="3" s="1"/>
  <c r="M42" i="3"/>
  <c r="H42" i="3" s="1"/>
  <c r="M35" i="3"/>
  <c r="H35" i="3" s="1"/>
  <c r="K36" i="3"/>
  <c r="K37" i="3"/>
  <c r="K38" i="3"/>
  <c r="K39" i="3"/>
  <c r="K40" i="3"/>
  <c r="K41" i="3"/>
  <c r="K42" i="3"/>
  <c r="K35" i="3"/>
  <c r="I36" i="3"/>
  <c r="I37" i="3"/>
  <c r="I38" i="3"/>
  <c r="I39" i="3"/>
  <c r="I40" i="3"/>
  <c r="I41" i="3"/>
  <c r="I42" i="3"/>
  <c r="I35" i="3"/>
  <c r="M24" i="3"/>
  <c r="H24" i="3" s="1"/>
  <c r="M25" i="3"/>
  <c r="H25" i="3" s="1"/>
  <c r="M26" i="3"/>
  <c r="H26" i="3" s="1"/>
  <c r="M27" i="3"/>
  <c r="M28" i="3"/>
  <c r="M29" i="3"/>
  <c r="M30" i="3"/>
  <c r="M23" i="3"/>
  <c r="K24" i="3"/>
  <c r="K25" i="3"/>
  <c r="K26" i="3"/>
  <c r="K27" i="3"/>
  <c r="K28" i="3"/>
  <c r="K29" i="3"/>
  <c r="K30" i="3"/>
  <c r="K23" i="3"/>
  <c r="I24" i="3"/>
  <c r="I25" i="3"/>
  <c r="I26" i="3"/>
  <c r="I27" i="3"/>
  <c r="I28" i="3"/>
  <c r="I29" i="3"/>
  <c r="I30" i="3"/>
  <c r="I23" i="3"/>
  <c r="M13" i="3"/>
  <c r="H13" i="3" s="1"/>
  <c r="M14" i="3"/>
  <c r="H14" i="3" s="1"/>
  <c r="M15" i="3"/>
  <c r="H15" i="3" s="1"/>
  <c r="M16" i="3"/>
  <c r="M17" i="3"/>
  <c r="M18" i="3"/>
  <c r="M19" i="3"/>
  <c r="M12" i="3"/>
  <c r="I13" i="3"/>
  <c r="I14" i="3"/>
  <c r="I15" i="3"/>
  <c r="I16" i="3"/>
  <c r="I17" i="3"/>
  <c r="I18" i="3"/>
  <c r="I19" i="3"/>
  <c r="I12" i="3"/>
  <c r="K13" i="3"/>
  <c r="K14" i="3"/>
  <c r="K15" i="3"/>
  <c r="K16" i="3"/>
  <c r="K17" i="3"/>
  <c r="K18" i="3"/>
  <c r="K19" i="3"/>
  <c r="K12" i="3"/>
  <c r="A116" i="3"/>
  <c r="A117" i="3"/>
  <c r="A118" i="3"/>
  <c r="A119" i="3"/>
  <c r="A120" i="3"/>
  <c r="A121" i="3"/>
  <c r="A122" i="3"/>
  <c r="A115" i="3"/>
  <c r="A105" i="3"/>
  <c r="A106" i="3"/>
  <c r="A107" i="3"/>
  <c r="A108" i="3"/>
  <c r="A109" i="3"/>
  <c r="A110" i="3"/>
  <c r="A111" i="3"/>
  <c r="A93" i="3"/>
  <c r="A94" i="3"/>
  <c r="A95" i="3"/>
  <c r="A96" i="3"/>
  <c r="A97" i="3"/>
  <c r="A98" i="3"/>
  <c r="A99" i="3"/>
  <c r="A92" i="3"/>
  <c r="A82" i="3"/>
  <c r="A83" i="3"/>
  <c r="A84" i="3"/>
  <c r="A85" i="3"/>
  <c r="A86" i="3"/>
  <c r="A87" i="3"/>
  <c r="A88" i="3"/>
  <c r="A81" i="3"/>
  <c r="A70" i="3"/>
  <c r="A71" i="3"/>
  <c r="A72" i="3"/>
  <c r="A73" i="3"/>
  <c r="A74" i="3"/>
  <c r="A75" i="3"/>
  <c r="A76" i="3"/>
  <c r="A69" i="3"/>
  <c r="A59" i="3"/>
  <c r="A60" i="3"/>
  <c r="A61" i="3"/>
  <c r="A62" i="3"/>
  <c r="A63" i="3"/>
  <c r="A64" i="3"/>
  <c r="A65" i="3"/>
  <c r="A58" i="3"/>
  <c r="A47" i="3"/>
  <c r="A48" i="3"/>
  <c r="A49" i="3"/>
  <c r="A50" i="3"/>
  <c r="A51" i="3"/>
  <c r="A52" i="3"/>
  <c r="A53" i="3"/>
  <c r="A46" i="3"/>
  <c r="H12" i="3" l="1"/>
  <c r="G20" i="3"/>
  <c r="G31" i="3"/>
  <c r="H23" i="3"/>
  <c r="G54" i="3"/>
  <c r="H46" i="3"/>
  <c r="H58" i="3"/>
  <c r="G66" i="3"/>
  <c r="H69" i="3"/>
  <c r="H77" i="3" s="1"/>
  <c r="G77" i="3"/>
  <c r="H40" i="3"/>
  <c r="G43" i="3"/>
  <c r="C161" i="1"/>
  <c r="B161" i="1"/>
  <c r="A36" i="3" l="1"/>
  <c r="A37" i="3"/>
  <c r="A38" i="3"/>
  <c r="A39" i="3"/>
  <c r="A40" i="3"/>
  <c r="A41" i="3"/>
  <c r="A42" i="3"/>
  <c r="A35" i="3"/>
  <c r="A24" i="3"/>
  <c r="A25" i="3"/>
  <c r="A26" i="3"/>
  <c r="A27" i="3"/>
  <c r="A28" i="3"/>
  <c r="A29" i="3"/>
  <c r="A30" i="3"/>
  <c r="A23" i="3"/>
  <c r="A13" i="3"/>
  <c r="A14" i="3"/>
  <c r="A15" i="3"/>
  <c r="A16" i="3"/>
  <c r="A17" i="3"/>
  <c r="A18" i="3"/>
  <c r="A19" i="3"/>
  <c r="A121" i="1" l="1"/>
  <c r="A122" i="1"/>
  <c r="A123" i="1"/>
  <c r="A124" i="1"/>
  <c r="A125" i="1"/>
  <c r="A126" i="1"/>
  <c r="A127" i="1"/>
  <c r="A120" i="1"/>
  <c r="A110" i="1"/>
  <c r="A111" i="1"/>
  <c r="A112" i="1"/>
  <c r="A113" i="1"/>
  <c r="A114" i="1"/>
  <c r="A115" i="1"/>
  <c r="A116" i="1"/>
  <c r="A109" i="1"/>
  <c r="A98" i="1"/>
  <c r="A99" i="1"/>
  <c r="A100" i="1"/>
  <c r="A101" i="1"/>
  <c r="A102" i="1"/>
  <c r="A103" i="1"/>
  <c r="A104" i="1"/>
  <c r="A97" i="1"/>
  <c r="A93" i="1"/>
  <c r="A87" i="1"/>
  <c r="A88" i="1"/>
  <c r="A89" i="1"/>
  <c r="A90" i="1"/>
  <c r="A91" i="1"/>
  <c r="A92" i="1"/>
  <c r="A86" i="1"/>
  <c r="A75" i="1"/>
  <c r="A76" i="1"/>
  <c r="A77" i="1"/>
  <c r="A78" i="1"/>
  <c r="A79" i="1"/>
  <c r="A80" i="1"/>
  <c r="A81" i="1"/>
  <c r="A74" i="1"/>
  <c r="A64" i="1"/>
  <c r="A65" i="1"/>
  <c r="A66" i="1"/>
  <c r="A67" i="1"/>
  <c r="A68" i="1"/>
  <c r="A69" i="1"/>
  <c r="A70" i="1"/>
  <c r="A63" i="1"/>
  <c r="A52" i="1"/>
  <c r="A53" i="1"/>
  <c r="A54" i="1"/>
  <c r="A55" i="1"/>
  <c r="A56" i="1"/>
  <c r="A57" i="1"/>
  <c r="A58" i="1"/>
  <c r="A51" i="1"/>
  <c r="A41" i="1"/>
  <c r="A42" i="1"/>
  <c r="A43" i="1"/>
  <c r="A44" i="1"/>
  <c r="A45" i="1"/>
  <c r="A46" i="1"/>
  <c r="A47" i="1"/>
  <c r="A40" i="1"/>
  <c r="A29" i="1"/>
  <c r="A30" i="1"/>
  <c r="A31" i="1"/>
  <c r="A32" i="1"/>
  <c r="A33" i="1"/>
  <c r="A34" i="1"/>
  <c r="A35" i="1"/>
  <c r="A28" i="1"/>
  <c r="A24" i="1"/>
  <c r="A18" i="1"/>
  <c r="A19" i="1"/>
  <c r="A20" i="1"/>
  <c r="A21" i="1"/>
  <c r="A22" i="1"/>
  <c r="A23" i="1"/>
  <c r="A17" i="1"/>
  <c r="E25" i="1"/>
  <c r="B128" i="1" l="1"/>
  <c r="B193" i="1" s="1"/>
  <c r="B117" i="1"/>
  <c r="B192" i="1" s="1"/>
  <c r="C82" i="1"/>
  <c r="C185" i="1" s="1"/>
  <c r="B82" i="1"/>
  <c r="B185" i="1" s="1"/>
  <c r="M25" i="1"/>
  <c r="N176" i="1" s="1"/>
  <c r="K25" i="1"/>
  <c r="L176" i="1" s="1"/>
  <c r="I25" i="1"/>
  <c r="J176" i="1" s="1"/>
  <c r="G25" i="1"/>
  <c r="H176" i="1" s="1"/>
  <c r="F176" i="1"/>
  <c r="M20" i="3" s="1"/>
  <c r="D25" i="1"/>
  <c r="D176" i="1" s="1"/>
  <c r="C25" i="1"/>
  <c r="C176" i="1" s="1"/>
  <c r="B25" i="1"/>
  <c r="B176" i="1" s="1"/>
  <c r="I20" i="3" s="1"/>
  <c r="O176" i="1" l="1"/>
  <c r="I176" i="1"/>
  <c r="G176" i="1"/>
  <c r="F25" i="1"/>
  <c r="L25" i="1"/>
  <c r="N123" i="1"/>
  <c r="L123" i="1"/>
  <c r="J123" i="1"/>
  <c r="H123" i="1"/>
  <c r="F123" i="1"/>
  <c r="N122" i="1"/>
  <c r="L122" i="1"/>
  <c r="J122" i="1"/>
  <c r="H122" i="1"/>
  <c r="F122" i="1"/>
  <c r="N121" i="1"/>
  <c r="L121" i="1"/>
  <c r="J121" i="1"/>
  <c r="H121" i="1"/>
  <c r="F121" i="1"/>
  <c r="N120" i="1"/>
  <c r="L120" i="1"/>
  <c r="J120" i="1"/>
  <c r="H120" i="1"/>
  <c r="F120" i="1"/>
  <c r="N112" i="1"/>
  <c r="L112" i="1"/>
  <c r="J112" i="1"/>
  <c r="H112" i="1"/>
  <c r="F112" i="1"/>
  <c r="N111" i="1"/>
  <c r="L111" i="1"/>
  <c r="J111" i="1"/>
  <c r="H111" i="1"/>
  <c r="F111" i="1"/>
  <c r="N110" i="1"/>
  <c r="L110" i="1"/>
  <c r="J110" i="1"/>
  <c r="H110" i="1"/>
  <c r="F110" i="1"/>
  <c r="N109" i="1"/>
  <c r="L109" i="1"/>
  <c r="J109" i="1"/>
  <c r="H109" i="1"/>
  <c r="F109" i="1"/>
  <c r="N100" i="1"/>
  <c r="L100" i="1"/>
  <c r="J100" i="1"/>
  <c r="F100" i="1"/>
  <c r="N99" i="1"/>
  <c r="L99" i="1"/>
  <c r="J99" i="1"/>
  <c r="F99" i="1"/>
  <c r="N98" i="1"/>
  <c r="L98" i="1"/>
  <c r="J98" i="1"/>
  <c r="F98" i="1"/>
  <c r="N97" i="1"/>
  <c r="L97" i="1"/>
  <c r="J97" i="1"/>
  <c r="F97" i="1"/>
  <c r="N89" i="1"/>
  <c r="L89" i="1"/>
  <c r="J89" i="1"/>
  <c r="F89" i="1"/>
  <c r="N88" i="1"/>
  <c r="L88" i="1"/>
  <c r="J88" i="1"/>
  <c r="F88" i="1"/>
  <c r="N87" i="1"/>
  <c r="L87" i="1"/>
  <c r="J87" i="1"/>
  <c r="F87" i="1"/>
  <c r="N86" i="1"/>
  <c r="L86" i="1"/>
  <c r="J86" i="1"/>
  <c r="F86" i="1"/>
  <c r="N78" i="1"/>
  <c r="L78" i="1"/>
  <c r="J78" i="1"/>
  <c r="H78" i="1"/>
  <c r="F78" i="1"/>
  <c r="N77" i="1"/>
  <c r="L77" i="1"/>
  <c r="J77" i="1"/>
  <c r="H77" i="1"/>
  <c r="F77" i="1"/>
  <c r="N76" i="1"/>
  <c r="L76" i="1"/>
  <c r="J76" i="1"/>
  <c r="H76" i="1"/>
  <c r="F76" i="1"/>
  <c r="N75" i="1"/>
  <c r="L75" i="1"/>
  <c r="J75" i="1"/>
  <c r="H75" i="1"/>
  <c r="F75" i="1"/>
  <c r="N66" i="1"/>
  <c r="L66" i="1"/>
  <c r="J66" i="1"/>
  <c r="H66" i="1"/>
  <c r="F66" i="1"/>
  <c r="N65" i="1"/>
  <c r="L65" i="1"/>
  <c r="J65" i="1"/>
  <c r="H65" i="1"/>
  <c r="F65" i="1"/>
  <c r="N64" i="1"/>
  <c r="L64" i="1"/>
  <c r="J64" i="1"/>
  <c r="H64" i="1"/>
  <c r="F64" i="1"/>
  <c r="N63" i="1"/>
  <c r="L63" i="1"/>
  <c r="J63" i="1"/>
  <c r="H63" i="1"/>
  <c r="F63" i="1"/>
  <c r="N54" i="1"/>
  <c r="L54" i="1"/>
  <c r="J54" i="1"/>
  <c r="H54" i="1"/>
  <c r="F54" i="1"/>
  <c r="N53" i="1"/>
  <c r="L53" i="1"/>
  <c r="J53" i="1"/>
  <c r="H53" i="1"/>
  <c r="F53" i="1"/>
  <c r="N52" i="1"/>
  <c r="L52" i="1"/>
  <c r="J52" i="1"/>
  <c r="H52" i="1"/>
  <c r="F52" i="1"/>
  <c r="N51" i="1"/>
  <c r="L51" i="1"/>
  <c r="J51" i="1"/>
  <c r="H51" i="1"/>
  <c r="F51" i="1"/>
  <c r="N43" i="1"/>
  <c r="L43" i="1"/>
  <c r="J43" i="1"/>
  <c r="H43" i="1"/>
  <c r="F43" i="1"/>
  <c r="N42" i="1"/>
  <c r="L42" i="1"/>
  <c r="J42" i="1"/>
  <c r="H42" i="1"/>
  <c r="F42" i="1"/>
  <c r="N41" i="1"/>
  <c r="L41" i="1"/>
  <c r="J41" i="1"/>
  <c r="H41" i="1"/>
  <c r="F41" i="1"/>
  <c r="N40" i="1"/>
  <c r="L40" i="1"/>
  <c r="J40" i="1"/>
  <c r="H40" i="1"/>
  <c r="F40" i="1"/>
  <c r="N31" i="1"/>
  <c r="L31" i="1"/>
  <c r="J31" i="1"/>
  <c r="H31" i="1"/>
  <c r="F31" i="1"/>
  <c r="N30" i="1"/>
  <c r="L30" i="1"/>
  <c r="J30" i="1"/>
  <c r="H30" i="1"/>
  <c r="F30" i="1"/>
  <c r="N29" i="1"/>
  <c r="L29" i="1"/>
  <c r="J29" i="1"/>
  <c r="H29" i="1"/>
  <c r="F29" i="1"/>
  <c r="N28" i="1"/>
  <c r="L28" i="1"/>
  <c r="J28" i="1"/>
  <c r="H28" i="1"/>
  <c r="F28" i="1"/>
  <c r="N20" i="1"/>
  <c r="L20" i="1"/>
  <c r="H20" i="1"/>
  <c r="F20" i="1"/>
  <c r="N19" i="1"/>
  <c r="L19" i="1"/>
  <c r="J19" i="1"/>
  <c r="H19" i="1"/>
  <c r="F19" i="1"/>
  <c r="N18" i="1"/>
  <c r="L18" i="1"/>
  <c r="J18" i="1"/>
  <c r="H18" i="1"/>
  <c r="F18" i="1"/>
  <c r="N17" i="1"/>
  <c r="L17" i="1"/>
  <c r="J17" i="1"/>
  <c r="H17" i="1"/>
  <c r="F17" i="1"/>
  <c r="M128" i="1"/>
  <c r="N193" i="1" s="1"/>
  <c r="K128" i="1"/>
  <c r="L193" i="1" s="1"/>
  <c r="I128" i="1"/>
  <c r="J193" i="1" s="1"/>
  <c r="G128" i="1"/>
  <c r="F193" i="1" s="1"/>
  <c r="E128" i="1"/>
  <c r="D193" i="1" s="1"/>
  <c r="D128" i="1"/>
  <c r="C193" i="1" s="1"/>
  <c r="N127" i="1"/>
  <c r="L127" i="1"/>
  <c r="J127" i="1"/>
  <c r="H127" i="1"/>
  <c r="F127" i="1"/>
  <c r="N126" i="1"/>
  <c r="L126" i="1"/>
  <c r="J126" i="1"/>
  <c r="H126" i="1"/>
  <c r="F126" i="1"/>
  <c r="N125" i="1"/>
  <c r="L125" i="1"/>
  <c r="J125" i="1"/>
  <c r="H125" i="1"/>
  <c r="F125" i="1"/>
  <c r="N124" i="1"/>
  <c r="L124" i="1"/>
  <c r="J124" i="1"/>
  <c r="H124" i="1"/>
  <c r="F124" i="1"/>
  <c r="M117" i="1"/>
  <c r="N192" i="1" s="1"/>
  <c r="K117" i="1"/>
  <c r="L192" i="1" s="1"/>
  <c r="I117" i="1"/>
  <c r="J192" i="1" s="1"/>
  <c r="G117" i="1"/>
  <c r="F192" i="1" s="1"/>
  <c r="E117" i="1"/>
  <c r="D192" i="1" s="1"/>
  <c r="D117" i="1"/>
  <c r="C192" i="1" s="1"/>
  <c r="N116" i="1"/>
  <c r="L116" i="1"/>
  <c r="J116" i="1"/>
  <c r="H116" i="1"/>
  <c r="F116" i="1"/>
  <c r="N115" i="1"/>
  <c r="L115" i="1"/>
  <c r="J115" i="1"/>
  <c r="H115" i="1"/>
  <c r="F115" i="1"/>
  <c r="N114" i="1"/>
  <c r="L114" i="1"/>
  <c r="J114" i="1"/>
  <c r="H114" i="1"/>
  <c r="F114" i="1"/>
  <c r="N113" i="1"/>
  <c r="L113" i="1"/>
  <c r="J113" i="1"/>
  <c r="H113" i="1"/>
  <c r="F113" i="1"/>
  <c r="M105" i="1"/>
  <c r="N189" i="1" s="1"/>
  <c r="K105" i="1"/>
  <c r="L189" i="1" s="1"/>
  <c r="I105" i="1"/>
  <c r="J189" i="1" s="1"/>
  <c r="E105" i="1"/>
  <c r="F189" i="1" s="1"/>
  <c r="D105" i="1"/>
  <c r="D189" i="1" s="1"/>
  <c r="C105" i="1"/>
  <c r="C189" i="1" s="1"/>
  <c r="B105" i="1"/>
  <c r="B189" i="1" s="1"/>
  <c r="N104" i="1"/>
  <c r="L104" i="1"/>
  <c r="J104" i="1"/>
  <c r="F104" i="1"/>
  <c r="N103" i="1"/>
  <c r="L103" i="1"/>
  <c r="J103" i="1"/>
  <c r="F103" i="1"/>
  <c r="N102" i="1"/>
  <c r="L102" i="1"/>
  <c r="J102" i="1"/>
  <c r="F102" i="1"/>
  <c r="N101" i="1"/>
  <c r="L101" i="1"/>
  <c r="J101" i="1"/>
  <c r="F101" i="1"/>
  <c r="M94" i="1"/>
  <c r="N188" i="1" s="1"/>
  <c r="K94" i="1"/>
  <c r="I94" i="1"/>
  <c r="J188" i="1" s="1"/>
  <c r="E94" i="1"/>
  <c r="F188" i="1" s="1"/>
  <c r="D94" i="1"/>
  <c r="D188" i="1" s="1"/>
  <c r="C94" i="1"/>
  <c r="C188" i="1" s="1"/>
  <c r="B94" i="1"/>
  <c r="B188" i="1" s="1"/>
  <c r="N93" i="1"/>
  <c r="L93" i="1"/>
  <c r="J93" i="1"/>
  <c r="F93" i="1"/>
  <c r="N92" i="1"/>
  <c r="L92" i="1"/>
  <c r="J92" i="1"/>
  <c r="F92" i="1"/>
  <c r="N91" i="1"/>
  <c r="L91" i="1"/>
  <c r="J91" i="1"/>
  <c r="F91" i="1"/>
  <c r="N90" i="1"/>
  <c r="L90" i="1"/>
  <c r="J90" i="1"/>
  <c r="F90" i="1"/>
  <c r="M82" i="1"/>
  <c r="N185" i="1" s="1"/>
  <c r="K82" i="1"/>
  <c r="L185" i="1" s="1"/>
  <c r="I82" i="1"/>
  <c r="J185" i="1" s="1"/>
  <c r="G82" i="1"/>
  <c r="H185" i="1" s="1"/>
  <c r="E82" i="1"/>
  <c r="F185" i="1" s="1"/>
  <c r="D82" i="1"/>
  <c r="D185" i="1" s="1"/>
  <c r="N81" i="1"/>
  <c r="L81" i="1"/>
  <c r="J81" i="1"/>
  <c r="H81" i="1"/>
  <c r="F81" i="1"/>
  <c r="N80" i="1"/>
  <c r="L80" i="1"/>
  <c r="J80" i="1"/>
  <c r="H80" i="1"/>
  <c r="F80" i="1"/>
  <c r="N79" i="1"/>
  <c r="L79" i="1"/>
  <c r="J79" i="1"/>
  <c r="H79" i="1"/>
  <c r="F79" i="1"/>
  <c r="N74" i="1"/>
  <c r="L74" i="1"/>
  <c r="J74" i="1"/>
  <c r="H74" i="1"/>
  <c r="F74" i="1"/>
  <c r="M71" i="1"/>
  <c r="N184" i="1" s="1"/>
  <c r="K71" i="1"/>
  <c r="I71" i="1"/>
  <c r="J184" i="1" s="1"/>
  <c r="G71" i="1"/>
  <c r="H184" i="1" s="1"/>
  <c r="E71" i="1"/>
  <c r="F184" i="1" s="1"/>
  <c r="D71" i="1"/>
  <c r="D184" i="1" s="1"/>
  <c r="C71" i="1"/>
  <c r="C184" i="1" s="1"/>
  <c r="B71" i="1"/>
  <c r="B184" i="1" s="1"/>
  <c r="N70" i="1"/>
  <c r="L70" i="1"/>
  <c r="J70" i="1"/>
  <c r="H70" i="1"/>
  <c r="F70" i="1"/>
  <c r="N69" i="1"/>
  <c r="L69" i="1"/>
  <c r="J69" i="1"/>
  <c r="H69" i="1"/>
  <c r="F69" i="1"/>
  <c r="N68" i="1"/>
  <c r="L68" i="1"/>
  <c r="J68" i="1"/>
  <c r="H68" i="1"/>
  <c r="F68" i="1"/>
  <c r="N67" i="1"/>
  <c r="L67" i="1"/>
  <c r="J67" i="1"/>
  <c r="H67" i="1"/>
  <c r="F67" i="1"/>
  <c r="M59" i="1"/>
  <c r="N181" i="1" s="1"/>
  <c r="K59" i="1"/>
  <c r="L181" i="1" s="1"/>
  <c r="I59" i="1"/>
  <c r="J181" i="1" s="1"/>
  <c r="G59" i="1"/>
  <c r="H181" i="1" s="1"/>
  <c r="E59" i="1"/>
  <c r="F181" i="1" s="1"/>
  <c r="D59" i="1"/>
  <c r="D181" i="1" s="1"/>
  <c r="C59" i="1"/>
  <c r="C181" i="1" s="1"/>
  <c r="B59" i="1"/>
  <c r="B181" i="1" s="1"/>
  <c r="N58" i="1"/>
  <c r="L58" i="1"/>
  <c r="J58" i="1"/>
  <c r="H58" i="1"/>
  <c r="F58" i="1"/>
  <c r="N57" i="1"/>
  <c r="L57" i="1"/>
  <c r="J57" i="1"/>
  <c r="H57" i="1"/>
  <c r="F57" i="1"/>
  <c r="N56" i="1"/>
  <c r="L56" i="1"/>
  <c r="J56" i="1"/>
  <c r="H56" i="1"/>
  <c r="F56" i="1"/>
  <c r="N55" i="1"/>
  <c r="L55" i="1"/>
  <c r="J55" i="1"/>
  <c r="H55" i="1"/>
  <c r="F55" i="1"/>
  <c r="M48" i="1"/>
  <c r="N180" i="1" s="1"/>
  <c r="K48" i="1"/>
  <c r="L180" i="1" s="1"/>
  <c r="I48" i="1"/>
  <c r="J180" i="1" s="1"/>
  <c r="G48" i="1"/>
  <c r="H180" i="1" s="1"/>
  <c r="E48" i="1"/>
  <c r="F180" i="1" s="1"/>
  <c r="D48" i="1"/>
  <c r="D180" i="1" s="1"/>
  <c r="C48" i="1"/>
  <c r="C180" i="1" s="1"/>
  <c r="B48" i="1"/>
  <c r="B180" i="1" s="1"/>
  <c r="N47" i="1"/>
  <c r="L47" i="1"/>
  <c r="J47" i="1"/>
  <c r="H47" i="1"/>
  <c r="F47" i="1"/>
  <c r="N46" i="1"/>
  <c r="L46" i="1"/>
  <c r="J46" i="1"/>
  <c r="H46" i="1"/>
  <c r="F46" i="1"/>
  <c r="N45" i="1"/>
  <c r="L45" i="1"/>
  <c r="J45" i="1"/>
  <c r="H45" i="1"/>
  <c r="F45" i="1"/>
  <c r="N44" i="1"/>
  <c r="L44" i="1"/>
  <c r="J44" i="1"/>
  <c r="H44" i="1"/>
  <c r="F44" i="1"/>
  <c r="M36" i="1"/>
  <c r="N177" i="1" s="1"/>
  <c r="K36" i="1"/>
  <c r="L177" i="1" s="1"/>
  <c r="I36" i="1"/>
  <c r="J177" i="1" s="1"/>
  <c r="G36" i="1"/>
  <c r="H177" i="1" s="1"/>
  <c r="E36" i="1"/>
  <c r="F177" i="1" s="1"/>
  <c r="D36" i="1"/>
  <c r="D177" i="1" s="1"/>
  <c r="C36" i="1"/>
  <c r="C177" i="1" s="1"/>
  <c r="B36" i="1"/>
  <c r="B177" i="1" s="1"/>
  <c r="N35" i="1"/>
  <c r="L35" i="1"/>
  <c r="J35" i="1"/>
  <c r="H35" i="1"/>
  <c r="F35" i="1"/>
  <c r="N34" i="1"/>
  <c r="L34" i="1"/>
  <c r="J34" i="1"/>
  <c r="H34" i="1"/>
  <c r="F34" i="1"/>
  <c r="N33" i="1"/>
  <c r="L33" i="1"/>
  <c r="J33" i="1"/>
  <c r="H33" i="1"/>
  <c r="F33" i="1"/>
  <c r="N32" i="1"/>
  <c r="L32" i="1"/>
  <c r="J32" i="1"/>
  <c r="H32" i="1"/>
  <c r="F32" i="1"/>
  <c r="N24" i="1"/>
  <c r="L24" i="1"/>
  <c r="J24" i="1"/>
  <c r="H24" i="1"/>
  <c r="F24" i="1"/>
  <c r="N23" i="1"/>
  <c r="L23" i="1"/>
  <c r="J23" i="1"/>
  <c r="H23" i="1"/>
  <c r="F23" i="1"/>
  <c r="N22" i="1"/>
  <c r="L22" i="1"/>
  <c r="J22" i="1"/>
  <c r="H22" i="1"/>
  <c r="F22" i="1"/>
  <c r="N21" i="1"/>
  <c r="L21" i="1"/>
  <c r="J21" i="1"/>
  <c r="H21" i="1"/>
  <c r="F21" i="1"/>
  <c r="E152" i="1"/>
  <c r="F152" i="1" s="1"/>
  <c r="L152" i="1"/>
  <c r="E153" i="1"/>
  <c r="L153" i="1"/>
  <c r="E156" i="1"/>
  <c r="L156" i="1"/>
  <c r="M156" i="1" s="1"/>
  <c r="D8" i="15" l="1"/>
  <c r="M153" i="1"/>
  <c r="D5" i="15"/>
  <c r="F153" i="1"/>
  <c r="D7" i="15"/>
  <c r="M152" i="1"/>
  <c r="D10" i="15"/>
  <c r="F156" i="1"/>
  <c r="J161" i="1"/>
  <c r="D4" i="15"/>
  <c r="J162" i="1"/>
  <c r="L188" i="1"/>
  <c r="M188" i="1" s="1"/>
  <c r="L184" i="1"/>
  <c r="M184" i="1" s="1"/>
  <c r="K177" i="1"/>
  <c r="I181" i="1"/>
  <c r="I180" i="1"/>
  <c r="L94" i="1"/>
  <c r="L59" i="1"/>
  <c r="J105" i="1"/>
  <c r="H82" i="1"/>
  <c r="J128" i="1"/>
  <c r="F71" i="1"/>
  <c r="N71" i="1"/>
  <c r="G188" i="1"/>
  <c r="G184" i="1"/>
  <c r="G180" i="1"/>
  <c r="G177" i="1"/>
  <c r="H36" i="1"/>
  <c r="M180" i="1"/>
  <c r="M177" i="1"/>
  <c r="O185" i="1"/>
  <c r="J25" i="1"/>
  <c r="N25" i="1"/>
  <c r="O193" i="1"/>
  <c r="E193" i="1"/>
  <c r="G189" i="1"/>
  <c r="H25" i="1"/>
  <c r="N59" i="1"/>
  <c r="L71" i="1"/>
  <c r="L82" i="1"/>
  <c r="F59" i="1"/>
  <c r="F128" i="1"/>
  <c r="G193" i="1"/>
  <c r="J48" i="1"/>
  <c r="H117" i="1"/>
  <c r="H128" i="1"/>
  <c r="J117" i="1"/>
  <c r="H71" i="1"/>
  <c r="L105" i="1"/>
  <c r="L128" i="1"/>
  <c r="J71" i="1"/>
  <c r="J82" i="1"/>
  <c r="N117" i="1"/>
  <c r="N128" i="1"/>
  <c r="M192" i="1"/>
  <c r="K180" i="1"/>
  <c r="O189" i="1"/>
  <c r="O181" i="1"/>
  <c r="E192" i="1"/>
  <c r="O180" i="1"/>
  <c r="M176" i="1"/>
  <c r="N48" i="1"/>
  <c r="N94" i="1"/>
  <c r="F105" i="1"/>
  <c r="F117" i="1"/>
  <c r="G185" i="1"/>
  <c r="F48" i="1"/>
  <c r="G181" i="1"/>
  <c r="J36" i="1"/>
  <c r="H48" i="1"/>
  <c r="N82" i="1"/>
  <c r="F94" i="1"/>
  <c r="N105" i="1"/>
  <c r="L117" i="1"/>
  <c r="I184" i="1"/>
  <c r="J94" i="1"/>
  <c r="N36" i="1"/>
  <c r="H59" i="1"/>
  <c r="K193" i="1"/>
  <c r="O184" i="1"/>
  <c r="L36" i="1"/>
  <c r="M185" i="1"/>
  <c r="I177" i="1"/>
  <c r="L48" i="1"/>
  <c r="J59" i="1"/>
  <c r="F82" i="1"/>
  <c r="G192" i="1"/>
  <c r="K184" i="1"/>
  <c r="M193" i="1"/>
  <c r="O192" i="1"/>
  <c r="O188" i="1"/>
  <c r="K181" i="1"/>
  <c r="K176" i="1"/>
  <c r="K189" i="1"/>
  <c r="F36" i="1"/>
  <c r="K188" i="1"/>
  <c r="O177" i="1"/>
  <c r="I185" i="1"/>
  <c r="K185" i="1"/>
  <c r="M181" i="1"/>
  <c r="K192" i="1"/>
  <c r="M189" i="1"/>
  <c r="T29" i="7"/>
  <c r="T30" i="7"/>
  <c r="T31" i="7"/>
  <c r="S29" i="7"/>
  <c r="S30" i="7"/>
  <c r="S31" i="7"/>
  <c r="N29" i="7"/>
  <c r="N30" i="7"/>
  <c r="N31" i="7"/>
  <c r="M29" i="7"/>
  <c r="M30" i="7"/>
  <c r="M31" i="7"/>
  <c r="H27" i="7"/>
  <c r="H28" i="7"/>
  <c r="H29" i="7"/>
  <c r="H30" i="7"/>
  <c r="H31" i="7"/>
  <c r="G28" i="7"/>
  <c r="G29" i="7"/>
  <c r="G30" i="7"/>
  <c r="G31" i="7"/>
  <c r="G27" i="7"/>
  <c r="H26" i="7"/>
  <c r="G26" i="7"/>
  <c r="L60" i="3" l="1"/>
  <c r="J111" i="3"/>
  <c r="J110" i="3"/>
  <c r="J109" i="3"/>
  <c r="J108" i="3"/>
  <c r="J107" i="3"/>
  <c r="J106" i="3"/>
  <c r="J105" i="3"/>
  <c r="J104" i="3"/>
  <c r="N42" i="3"/>
  <c r="L42" i="3"/>
  <c r="J42" i="3"/>
  <c r="N41" i="3"/>
  <c r="L41" i="3"/>
  <c r="J41" i="3"/>
  <c r="N40" i="3"/>
  <c r="L40" i="3"/>
  <c r="J40" i="3"/>
  <c r="N39" i="3"/>
  <c r="L39" i="3"/>
  <c r="J39" i="3"/>
  <c r="N38" i="3"/>
  <c r="L38" i="3"/>
  <c r="J38" i="3"/>
  <c r="N37" i="3"/>
  <c r="L37" i="3"/>
  <c r="J37" i="3"/>
  <c r="N36" i="3"/>
  <c r="L36" i="3"/>
  <c r="J36" i="3"/>
  <c r="N35" i="3"/>
  <c r="L35" i="3"/>
  <c r="J35" i="3"/>
  <c r="N19" i="3"/>
  <c r="L19" i="3"/>
  <c r="J19" i="3"/>
  <c r="N18" i="3"/>
  <c r="L18" i="3"/>
  <c r="J18" i="3"/>
  <c r="N17" i="3"/>
  <c r="L17" i="3"/>
  <c r="J17" i="3"/>
  <c r="N16" i="3"/>
  <c r="L16" i="3"/>
  <c r="J16" i="3"/>
  <c r="N15" i="3"/>
  <c r="L15" i="3"/>
  <c r="J15" i="3"/>
  <c r="N14" i="3"/>
  <c r="L14" i="3"/>
  <c r="J14" i="3"/>
  <c r="N13" i="3"/>
  <c r="L13" i="3"/>
  <c r="J13" i="3"/>
  <c r="N12" i="3"/>
  <c r="L12" i="3"/>
  <c r="J12" i="3"/>
  <c r="D6" i="11"/>
  <c r="I112" i="3"/>
  <c r="D25" i="11"/>
  <c r="H17" i="9"/>
  <c r="H16" i="9"/>
  <c r="H15" i="9"/>
  <c r="D17" i="9"/>
  <c r="D16" i="9"/>
  <c r="D15" i="9"/>
  <c r="J14" i="7"/>
  <c r="K14" i="7" s="1"/>
  <c r="J9" i="7"/>
  <c r="O9" i="7"/>
  <c r="G18" i="9"/>
  <c r="S12" i="9" s="1"/>
  <c r="F18" i="9"/>
  <c r="T11" i="9" s="1"/>
  <c r="C18" i="9"/>
  <c r="Q14" i="9" s="1"/>
  <c r="B18" i="9"/>
  <c r="R14" i="9" s="1"/>
  <c r="B76" i="11"/>
  <c r="C76" i="11"/>
  <c r="C75" i="11"/>
  <c r="B75" i="11"/>
  <c r="C162" i="1"/>
  <c r="B162" i="1"/>
  <c r="L157" i="1"/>
  <c r="G26" i="6"/>
  <c r="O10" i="7"/>
  <c r="P10" i="7"/>
  <c r="Q10" i="7"/>
  <c r="O11" i="7"/>
  <c r="P11" i="7"/>
  <c r="Q11" i="7"/>
  <c r="P12" i="7"/>
  <c r="Q12" i="7"/>
  <c r="P13" i="7"/>
  <c r="Q13" i="7"/>
  <c r="P14" i="7"/>
  <c r="Q14" i="7"/>
  <c r="P9" i="7"/>
  <c r="S24" i="7" s="1"/>
  <c r="Q9" i="7"/>
  <c r="D34" i="11"/>
  <c r="G36" i="6"/>
  <c r="I100" i="3"/>
  <c r="P10" i="11" s="1"/>
  <c r="I123" i="3"/>
  <c r="E11" i="11" s="1"/>
  <c r="E20" i="6"/>
  <c r="K161" i="1"/>
  <c r="D36" i="6"/>
  <c r="I31" i="3"/>
  <c r="E8" i="11" s="1"/>
  <c r="K20" i="3"/>
  <c r="G3" i="11" s="1"/>
  <c r="D22" i="6"/>
  <c r="H100" i="3"/>
  <c r="G35" i="6" s="1"/>
  <c r="N92" i="3"/>
  <c r="L92" i="3"/>
  <c r="J92" i="3"/>
  <c r="H89" i="3"/>
  <c r="N81" i="3"/>
  <c r="L81" i="3"/>
  <c r="J81" i="3"/>
  <c r="F35" i="6"/>
  <c r="H66" i="3"/>
  <c r="D5" i="11" s="1"/>
  <c r="H54" i="3"/>
  <c r="E35" i="6" s="1"/>
  <c r="H43" i="3"/>
  <c r="D4" i="11" s="1"/>
  <c r="H20" i="3"/>
  <c r="J20" i="3" s="1"/>
  <c r="H31" i="3"/>
  <c r="B72" i="11"/>
  <c r="C72" i="11"/>
  <c r="C68" i="11"/>
  <c r="C64" i="11"/>
  <c r="B64" i="11"/>
  <c r="C71" i="11"/>
  <c r="B68" i="11"/>
  <c r="C67" i="11"/>
  <c r="B71" i="11"/>
  <c r="B67" i="11"/>
  <c r="C63" i="11"/>
  <c r="B63" i="11"/>
  <c r="C53" i="11"/>
  <c r="C52" i="11"/>
  <c r="C51" i="11"/>
  <c r="C50" i="11"/>
  <c r="C47" i="11"/>
  <c r="C46" i="11"/>
  <c r="C45" i="11"/>
  <c r="C44" i="11"/>
  <c r="G23" i="6"/>
  <c r="E23" i="6"/>
  <c r="F23" i="6"/>
  <c r="D23" i="6"/>
  <c r="G37" i="6"/>
  <c r="F37" i="6"/>
  <c r="E37" i="6"/>
  <c r="D37" i="6"/>
  <c r="M89" i="3"/>
  <c r="T5" i="11" s="1"/>
  <c r="C28" i="11"/>
  <c r="G22" i="6"/>
  <c r="D33" i="11"/>
  <c r="K77" i="3"/>
  <c r="F36" i="6"/>
  <c r="F22" i="6"/>
  <c r="D32" i="11"/>
  <c r="E36" i="6"/>
  <c r="E22" i="6"/>
  <c r="N65" i="3"/>
  <c r="L65" i="3"/>
  <c r="J65" i="3"/>
  <c r="J122" i="3"/>
  <c r="J121" i="3"/>
  <c r="J120" i="3"/>
  <c r="J119" i="3"/>
  <c r="J118" i="3"/>
  <c r="J117" i="3"/>
  <c r="J116" i="3"/>
  <c r="J115" i="3"/>
  <c r="N99" i="3"/>
  <c r="L99" i="3"/>
  <c r="J99" i="3"/>
  <c r="N98" i="3"/>
  <c r="L98" i="3"/>
  <c r="J98" i="3"/>
  <c r="N97" i="3"/>
  <c r="L97" i="3"/>
  <c r="J97" i="3"/>
  <c r="N96" i="3"/>
  <c r="L96" i="3"/>
  <c r="J96" i="3"/>
  <c r="N95" i="3"/>
  <c r="L95" i="3"/>
  <c r="J95" i="3"/>
  <c r="N94" i="3"/>
  <c r="L94" i="3"/>
  <c r="J94" i="3"/>
  <c r="N93" i="3"/>
  <c r="L93" i="3"/>
  <c r="J93" i="3"/>
  <c r="N88" i="3"/>
  <c r="L88" i="3"/>
  <c r="J88" i="3"/>
  <c r="N87" i="3"/>
  <c r="L87" i="3"/>
  <c r="J87" i="3"/>
  <c r="N86" i="3"/>
  <c r="L86" i="3"/>
  <c r="J86" i="3"/>
  <c r="N85" i="3"/>
  <c r="L85" i="3"/>
  <c r="J85" i="3"/>
  <c r="N84" i="3"/>
  <c r="L84" i="3"/>
  <c r="J84" i="3"/>
  <c r="N83" i="3"/>
  <c r="L83" i="3"/>
  <c r="J83" i="3"/>
  <c r="N82" i="3"/>
  <c r="L82" i="3"/>
  <c r="J82" i="3"/>
  <c r="N69" i="3"/>
  <c r="L69" i="3"/>
  <c r="J69" i="3"/>
  <c r="N74" i="3"/>
  <c r="L74" i="3"/>
  <c r="J74" i="3"/>
  <c r="N73" i="3"/>
  <c r="L73" i="3"/>
  <c r="J73" i="3"/>
  <c r="N72" i="3"/>
  <c r="L72" i="3"/>
  <c r="J72" i="3"/>
  <c r="N71" i="3"/>
  <c r="L71" i="3"/>
  <c r="J71" i="3"/>
  <c r="N70" i="3"/>
  <c r="L70" i="3"/>
  <c r="J70" i="3"/>
  <c r="N64" i="3"/>
  <c r="L64" i="3"/>
  <c r="J64" i="3"/>
  <c r="N63" i="3"/>
  <c r="L63" i="3"/>
  <c r="J63" i="3"/>
  <c r="N62" i="3"/>
  <c r="L62" i="3"/>
  <c r="J62" i="3"/>
  <c r="N61" i="3"/>
  <c r="L61" i="3"/>
  <c r="J61" i="3"/>
  <c r="N53" i="3"/>
  <c r="L53" i="3"/>
  <c r="J53" i="3"/>
  <c r="N52" i="3"/>
  <c r="L52" i="3"/>
  <c r="J52" i="3"/>
  <c r="N51" i="3"/>
  <c r="L51" i="3"/>
  <c r="J51" i="3"/>
  <c r="N50" i="3"/>
  <c r="L50" i="3"/>
  <c r="J50" i="3"/>
  <c r="N49" i="3"/>
  <c r="L49" i="3"/>
  <c r="J49" i="3"/>
  <c r="N48" i="3"/>
  <c r="L48" i="3"/>
  <c r="J48" i="3"/>
  <c r="N23" i="3"/>
  <c r="L23" i="3"/>
  <c r="J23" i="3"/>
  <c r="N30" i="3"/>
  <c r="L30" i="3"/>
  <c r="J30" i="3"/>
  <c r="N29" i="3"/>
  <c r="L29" i="3"/>
  <c r="J29" i="3"/>
  <c r="N28" i="3"/>
  <c r="L28" i="3"/>
  <c r="J28" i="3"/>
  <c r="N27" i="3"/>
  <c r="L27" i="3"/>
  <c r="J27" i="3"/>
  <c r="N26" i="3"/>
  <c r="L26" i="3"/>
  <c r="J26" i="3"/>
  <c r="N25" i="3"/>
  <c r="L25" i="3"/>
  <c r="J25" i="3"/>
  <c r="H14" i="9"/>
  <c r="H13" i="9"/>
  <c r="H12" i="9"/>
  <c r="H11" i="9"/>
  <c r="H10" i="9"/>
  <c r="H9" i="9"/>
  <c r="D14" i="9"/>
  <c r="D13" i="9"/>
  <c r="D12" i="9"/>
  <c r="D11" i="9"/>
  <c r="D10" i="9"/>
  <c r="D9" i="9"/>
  <c r="D26" i="6"/>
  <c r="E157" i="1"/>
  <c r="F157" i="1" s="1"/>
  <c r="F26" i="6"/>
  <c r="E40" i="6"/>
  <c r="E26" i="6"/>
  <c r="D40" i="6"/>
  <c r="J13" i="7"/>
  <c r="K13" i="7" s="1"/>
  <c r="J12" i="7"/>
  <c r="K12" i="7" s="1"/>
  <c r="J11" i="7"/>
  <c r="L11" i="7" s="1"/>
  <c r="J10" i="7"/>
  <c r="L10" i="7" s="1"/>
  <c r="F11" i="7"/>
  <c r="F10" i="7"/>
  <c r="T10" i="9"/>
  <c r="T13" i="9"/>
  <c r="T14" i="9"/>
  <c r="T17" i="9"/>
  <c r="Q13" i="9"/>
  <c r="F9" i="7"/>
  <c r="N60" i="3"/>
  <c r="J60" i="3"/>
  <c r="N59" i="3"/>
  <c r="L59" i="3"/>
  <c r="J59" i="3"/>
  <c r="N58" i="3"/>
  <c r="L58" i="3"/>
  <c r="J58" i="3"/>
  <c r="N47" i="3"/>
  <c r="L47" i="3"/>
  <c r="J47" i="3"/>
  <c r="N46" i="3"/>
  <c r="L46" i="3"/>
  <c r="J46" i="3"/>
  <c r="N24" i="3"/>
  <c r="L24" i="3"/>
  <c r="J24" i="3"/>
  <c r="T16" i="9" l="1"/>
  <c r="T12" i="9"/>
  <c r="T9" i="9"/>
  <c r="T15" i="9"/>
  <c r="R17" i="9"/>
  <c r="S11" i="9"/>
  <c r="S10" i="9"/>
  <c r="S13" i="9"/>
  <c r="S9" i="9"/>
  <c r="S15" i="9"/>
  <c r="R13" i="9"/>
  <c r="R10" i="9"/>
  <c r="Q16" i="9"/>
  <c r="G40" i="6"/>
  <c r="M157" i="1"/>
  <c r="S28" i="7"/>
  <c r="S27" i="7"/>
  <c r="S26" i="7"/>
  <c r="L9" i="7"/>
  <c r="M9" i="7" s="1"/>
  <c r="F40" i="6"/>
  <c r="D11" i="15"/>
  <c r="D21" i="6"/>
  <c r="D10" i="11"/>
  <c r="D16" i="11" s="1"/>
  <c r="J112" i="3"/>
  <c r="F6" i="11" s="1"/>
  <c r="D9" i="11"/>
  <c r="D15" i="11" s="1"/>
  <c r="M11" i="7"/>
  <c r="E162" i="1"/>
  <c r="H40" i="6" s="1"/>
  <c r="C163" i="1"/>
  <c r="D8" i="6"/>
  <c r="M54" i="3"/>
  <c r="I9" i="11" s="1"/>
  <c r="C73" i="11"/>
  <c r="K162" i="1"/>
  <c r="E161" i="1"/>
  <c r="H26" i="6" s="1"/>
  <c r="J163" i="1"/>
  <c r="Q12" i="9"/>
  <c r="Q11" i="9"/>
  <c r="M31" i="3"/>
  <c r="Q10" i="9"/>
  <c r="Q17" i="9"/>
  <c r="H18" i="9"/>
  <c r="I10" i="9" s="1"/>
  <c r="E21" i="6"/>
  <c r="E7" i="6" s="1"/>
  <c r="O10" i="11"/>
  <c r="Q9" i="9"/>
  <c r="K11" i="7"/>
  <c r="N89" i="3"/>
  <c r="G25" i="6" s="1"/>
  <c r="K9" i="7"/>
  <c r="D18" i="9"/>
  <c r="E12" i="9" s="1"/>
  <c r="B163" i="1"/>
  <c r="F8" i="6"/>
  <c r="F34" i="6"/>
  <c r="I77" i="3"/>
  <c r="E10" i="11" s="1"/>
  <c r="I13" i="9"/>
  <c r="K10" i="7"/>
  <c r="M10" i="7"/>
  <c r="E6" i="11"/>
  <c r="E17" i="11" s="1"/>
  <c r="J100" i="3"/>
  <c r="Q10" i="11" s="1"/>
  <c r="G34" i="6"/>
  <c r="K163" i="1"/>
  <c r="G24" i="6"/>
  <c r="M100" i="3"/>
  <c r="T10" i="11" s="1"/>
  <c r="T16" i="11" s="1"/>
  <c r="B69" i="11"/>
  <c r="C65" i="11"/>
  <c r="D68" i="11"/>
  <c r="D71" i="11"/>
  <c r="D67" i="11"/>
  <c r="D76" i="11"/>
  <c r="D72" i="11"/>
  <c r="G10" i="11"/>
  <c r="L77" i="3"/>
  <c r="E8" i="6"/>
  <c r="B73" i="11"/>
  <c r="D34" i="6"/>
  <c r="C69" i="11"/>
  <c r="C79" i="11"/>
  <c r="K89" i="3"/>
  <c r="R5" i="11" s="1"/>
  <c r="B80" i="11"/>
  <c r="B77" i="11"/>
  <c r="E38" i="6"/>
  <c r="C32" i="11"/>
  <c r="E32" i="11" s="1"/>
  <c r="K54" i="3"/>
  <c r="I43" i="3"/>
  <c r="E4" i="11" s="1"/>
  <c r="D35" i="6"/>
  <c r="H35" i="6" s="1"/>
  <c r="J31" i="3"/>
  <c r="F8" i="11" s="1"/>
  <c r="D8" i="11"/>
  <c r="D75" i="11"/>
  <c r="C77" i="11"/>
  <c r="B65" i="11"/>
  <c r="B79" i="11"/>
  <c r="I89" i="3"/>
  <c r="G20" i="6"/>
  <c r="D63" i="11"/>
  <c r="M77" i="3"/>
  <c r="F38" i="6"/>
  <c r="G8" i="6"/>
  <c r="D64" i="11"/>
  <c r="C80" i="11"/>
  <c r="L20" i="3"/>
  <c r="D3" i="11"/>
  <c r="G21" i="6"/>
  <c r="G7" i="6" s="1"/>
  <c r="O5" i="11"/>
  <c r="I54" i="3"/>
  <c r="E34" i="6"/>
  <c r="E6" i="6" s="1"/>
  <c r="I66" i="3"/>
  <c r="F20" i="6"/>
  <c r="C25" i="11"/>
  <c r="F21" i="6"/>
  <c r="F7" i="6" s="1"/>
  <c r="D26" i="11"/>
  <c r="D38" i="11" s="1"/>
  <c r="M43" i="3"/>
  <c r="D11" i="11"/>
  <c r="D17" i="11" s="1"/>
  <c r="J123" i="3"/>
  <c r="F11" i="11" s="1"/>
  <c r="R16" i="9"/>
  <c r="R11" i="9"/>
  <c r="R12" i="9"/>
  <c r="R9" i="9"/>
  <c r="C33" i="11"/>
  <c r="C31" i="11"/>
  <c r="K31" i="3"/>
  <c r="D28" i="11"/>
  <c r="E28" i="11" s="1"/>
  <c r="R15" i="9"/>
  <c r="S14" i="9"/>
  <c r="S16" i="9"/>
  <c r="S17" i="9"/>
  <c r="I3" i="11"/>
  <c r="D24" i="6"/>
  <c r="Q15" i="9"/>
  <c r="I17" i="9" l="1"/>
  <c r="I9" i="9"/>
  <c r="I12" i="9"/>
  <c r="I14" i="9"/>
  <c r="I15" i="9"/>
  <c r="I11" i="9"/>
  <c r="I16" i="9"/>
  <c r="E15" i="9"/>
  <c r="E14" i="9"/>
  <c r="E9" i="9"/>
  <c r="E13" i="9"/>
  <c r="E16" i="9"/>
  <c r="E10" i="9"/>
  <c r="T27" i="7"/>
  <c r="N27" i="7"/>
  <c r="N26" i="7"/>
  <c r="N28" i="7"/>
  <c r="N24" i="7"/>
  <c r="T26" i="7"/>
  <c r="T28" i="7"/>
  <c r="T24" i="7"/>
  <c r="M27" i="7"/>
  <c r="M28" i="7"/>
  <c r="M26" i="7"/>
  <c r="M24" i="7"/>
  <c r="H3" i="11"/>
  <c r="B4" i="15"/>
  <c r="H10" i="11"/>
  <c r="B11" i="15"/>
  <c r="N54" i="3"/>
  <c r="E163" i="1"/>
  <c r="D73" i="11"/>
  <c r="F12" i="6" s="1"/>
  <c r="D38" i="6"/>
  <c r="D31" i="11"/>
  <c r="D37" i="11" s="1"/>
  <c r="J77" i="3"/>
  <c r="F10" i="11" s="1"/>
  <c r="U5" i="11"/>
  <c r="J43" i="3"/>
  <c r="F4" i="11" s="1"/>
  <c r="N100" i="3"/>
  <c r="G39" i="6" s="1"/>
  <c r="E11" i="9"/>
  <c r="F17" i="11"/>
  <c r="F6" i="6"/>
  <c r="O16" i="11"/>
  <c r="U16" i="11" s="1"/>
  <c r="G11" i="6" s="1"/>
  <c r="E17" i="9"/>
  <c r="K66" i="3"/>
  <c r="L66" i="3" s="1"/>
  <c r="L89" i="3"/>
  <c r="S5" i="11" s="1"/>
  <c r="G6" i="6"/>
  <c r="C27" i="11"/>
  <c r="C39" i="11" s="1"/>
  <c r="C58" i="11" s="1"/>
  <c r="F9" i="6" s="1"/>
  <c r="D69" i="11"/>
  <c r="E12" i="6" s="1"/>
  <c r="D80" i="11"/>
  <c r="D79" i="11"/>
  <c r="D77" i="11"/>
  <c r="G12" i="6" s="1"/>
  <c r="E33" i="11"/>
  <c r="C26" i="11"/>
  <c r="E26" i="11" s="1"/>
  <c r="K43" i="3"/>
  <c r="E24" i="6"/>
  <c r="E9" i="11"/>
  <c r="E15" i="11" s="1"/>
  <c r="F15" i="11" s="1"/>
  <c r="J54" i="3"/>
  <c r="F9" i="11" s="1"/>
  <c r="D7" i="6"/>
  <c r="H7" i="6" s="1"/>
  <c r="H21" i="6"/>
  <c r="I10" i="11"/>
  <c r="N77" i="3"/>
  <c r="C11" i="15" s="1"/>
  <c r="L54" i="3"/>
  <c r="G9" i="11"/>
  <c r="D14" i="11"/>
  <c r="D19" i="11"/>
  <c r="D20" i="11"/>
  <c r="D13" i="11"/>
  <c r="K100" i="3"/>
  <c r="G38" i="6"/>
  <c r="C34" i="11"/>
  <c r="C30" i="11" s="1"/>
  <c r="E5" i="11"/>
  <c r="E16" i="11" s="1"/>
  <c r="F16" i="11" s="1"/>
  <c r="J66" i="3"/>
  <c r="F5" i="11" s="1"/>
  <c r="G8" i="11"/>
  <c r="L31" i="3"/>
  <c r="D27" i="11"/>
  <c r="F24" i="6"/>
  <c r="M66" i="3"/>
  <c r="P5" i="11"/>
  <c r="P16" i="11" s="1"/>
  <c r="J89" i="3"/>
  <c r="Q5" i="11" s="1"/>
  <c r="C37" i="11"/>
  <c r="C56" i="11" s="1"/>
  <c r="D9" i="6" s="1"/>
  <c r="N43" i="3"/>
  <c r="C7" i="15" s="1"/>
  <c r="I4" i="11"/>
  <c r="I15" i="11" s="1"/>
  <c r="J15" i="11" s="1"/>
  <c r="E11" i="6" s="1"/>
  <c r="N20" i="3"/>
  <c r="C4" i="15" s="1"/>
  <c r="C81" i="11"/>
  <c r="E3" i="11"/>
  <c r="F3" i="11"/>
  <c r="I8" i="11"/>
  <c r="I14" i="11" s="1"/>
  <c r="N31" i="3"/>
  <c r="C5" i="15" s="1"/>
  <c r="B81" i="11"/>
  <c r="D65" i="11"/>
  <c r="D12" i="6" s="1"/>
  <c r="E25" i="11"/>
  <c r="D40" i="11"/>
  <c r="E39" i="6" l="1"/>
  <c r="C8" i="15"/>
  <c r="H5" i="11"/>
  <c r="B10" i="15"/>
  <c r="H9" i="11"/>
  <c r="B8" i="15"/>
  <c r="H8" i="11"/>
  <c r="B5" i="15"/>
  <c r="Q16" i="11"/>
  <c r="E31" i="11"/>
  <c r="D30" i="11"/>
  <c r="E30" i="11" s="1"/>
  <c r="H38" i="6" s="1"/>
  <c r="J9" i="11"/>
  <c r="C38" i="11"/>
  <c r="E38" i="11" s="1"/>
  <c r="E10" i="6" s="1"/>
  <c r="U10" i="11"/>
  <c r="C24" i="11"/>
  <c r="C36" i="11" s="1"/>
  <c r="G5" i="11"/>
  <c r="G16" i="11" s="1"/>
  <c r="H16" i="11" s="1"/>
  <c r="D81" i="11"/>
  <c r="H12" i="6" s="1"/>
  <c r="G4" i="11"/>
  <c r="L43" i="3"/>
  <c r="G14" i="11"/>
  <c r="H14" i="11" s="1"/>
  <c r="J14" i="11"/>
  <c r="D11" i="6" s="1"/>
  <c r="E37" i="11"/>
  <c r="D10" i="6" s="1"/>
  <c r="D25" i="6"/>
  <c r="J3" i="11"/>
  <c r="J10" i="11"/>
  <c r="F39" i="6"/>
  <c r="E27" i="11"/>
  <c r="D39" i="11"/>
  <c r="E39" i="11" s="1"/>
  <c r="F10" i="6" s="1"/>
  <c r="D24" i="11"/>
  <c r="C49" i="11"/>
  <c r="C40" i="11"/>
  <c r="E40" i="11" s="1"/>
  <c r="G10" i="6" s="1"/>
  <c r="E34" i="11"/>
  <c r="R10" i="11"/>
  <c r="R16" i="11" s="1"/>
  <c r="S16" i="11" s="1"/>
  <c r="L100" i="3"/>
  <c r="S10" i="11" s="1"/>
  <c r="E13" i="11"/>
  <c r="F13" i="11" s="1"/>
  <c r="E20" i="11"/>
  <c r="F20" i="11" s="1"/>
  <c r="E14" i="11"/>
  <c r="F14" i="11" s="1"/>
  <c r="E19" i="11"/>
  <c r="F19" i="11" s="1"/>
  <c r="J8" i="11"/>
  <c r="D39" i="6"/>
  <c r="I5" i="11"/>
  <c r="I16" i="11" s="1"/>
  <c r="J16" i="11" s="1"/>
  <c r="F11" i="6" s="1"/>
  <c r="N66" i="3"/>
  <c r="C10" i="15" s="1"/>
  <c r="I20" i="11"/>
  <c r="J20" i="11" s="1"/>
  <c r="H39" i="6" s="1"/>
  <c r="E25" i="6"/>
  <c r="J4" i="11"/>
  <c r="H4" i="11" l="1"/>
  <c r="B7" i="15"/>
  <c r="E24" i="11"/>
  <c r="H24" i="6" s="1"/>
  <c r="C57" i="11"/>
  <c r="E9" i="6" s="1"/>
  <c r="C43" i="11"/>
  <c r="C55" i="11" s="1"/>
  <c r="I19" i="11"/>
  <c r="J19" i="11" s="1"/>
  <c r="H25" i="6" s="1"/>
  <c r="I13" i="11"/>
  <c r="J13" i="11" s="1"/>
  <c r="H11" i="6" s="1"/>
  <c r="D36" i="11"/>
  <c r="E36" i="11" s="1"/>
  <c r="H10" i="6" s="1"/>
  <c r="G20" i="11"/>
  <c r="H20" i="11" s="1"/>
  <c r="C59" i="11"/>
  <c r="G9" i="6" s="1"/>
  <c r="G15" i="11"/>
  <c r="H15" i="11" s="1"/>
  <c r="G19" i="11"/>
  <c r="H19" i="11" s="1"/>
  <c r="F25" i="6"/>
  <c r="J5" i="11"/>
  <c r="G13" i="11"/>
  <c r="H13" i="11" s="1"/>
</calcChain>
</file>

<file path=xl/sharedStrings.xml><?xml version="1.0" encoding="utf-8"?>
<sst xmlns="http://schemas.openxmlformats.org/spreadsheetml/2006/main" count="914" uniqueCount="376">
  <si>
    <t>National Alliance to End Homelessness 
Homeless System Evaluator
INTRODUCTION</t>
  </si>
  <si>
    <r>
      <t xml:space="preserve">This tool is intended to help communities use local data to analyze the performance of their homeless system.  Sheets within the workbook require you to enter data which are then used to produce a series of charts which allow the community to visually see many aspects of its performance, including  performance related to positive exits from homelessness and the relative costs of the performance achieved in each component of the system.             
This information will help you analyze your current system and investments, to identify strengths, weaknesses, and gaps within the system and begin to develop strategies to improve performance.             
</t>
    </r>
    <r>
      <rPr>
        <b/>
        <sz val="11"/>
        <color theme="1"/>
        <rFont val="Calibri"/>
        <family val="2"/>
        <scheme val="minor"/>
      </rPr>
      <t>To complete the charts in this workbook you will need the following sources of data:</t>
    </r>
    <r>
      <rPr>
        <sz val="11"/>
        <color theme="1"/>
        <rFont val="Calibri"/>
        <family val="2"/>
        <scheme val="minor"/>
      </rPr>
      <t xml:space="preserve">
- Your community’s three most recent Point In Time (PIT) Counts
- Your community’s three most recent AHARS (or ability to extract AHAR data from your HMIS)
- Data on exit destinations for persons served in a one year period, either from your HMIS or the most recent year’s APRs and QPRs for Homeless Assistance Programs 
- Data on lengths of stay within programs and returns to homelessness (from HMIS)
- Cost information for your system (Tab 5 has tips on cost estimating.) 
Instructions on each worksheet provide more detailed information about what data to enter          
</t>
    </r>
    <r>
      <rPr>
        <u/>
        <sz val="11"/>
        <color theme="1"/>
        <rFont val="Calibri"/>
        <family val="2"/>
        <scheme val="minor"/>
      </rPr>
      <t xml:space="preserve">General Instructions and Orientation to the Worksheets      </t>
    </r>
    <r>
      <rPr>
        <sz val="11"/>
        <color theme="1"/>
        <rFont val="Calibri"/>
        <family val="2"/>
        <scheme val="minor"/>
      </rPr>
      <t xml:space="preserve">       
The tool collects data in a series of worksheets in cells highlighted in yellow. Certain cells have been locked to ensure that calculations are not altered during data entry.                
The charts in the tabs labeled "system graphs," "program graphs" and "benchmarks" are blank and will automatically update based on the data you enter.              
Yellow tabs (tabs 1, 2, 3 and 6) are where you enter data.  Complete these tabs in order, as tab 3 requires you to have first entered data into tab 2.             
Updated 9.28.2020            
</t>
    </r>
  </si>
  <si>
    <t>Summary Data and PIT Count</t>
  </si>
  <si>
    <t>Cost Per Exit</t>
  </si>
  <si>
    <t xml:space="preserve">Cost per Exit to Permanent Housing </t>
  </si>
  <si>
    <t>Rate of Return to Homelessness</t>
  </si>
  <si>
    <t>Emergency Shelter</t>
  </si>
  <si>
    <t>Single Adult</t>
  </si>
  <si>
    <t>Family</t>
  </si>
  <si>
    <t>Transitional Housing</t>
  </si>
  <si>
    <t>Rapid Re-Housing</t>
  </si>
  <si>
    <t xml:space="preserve">Family </t>
  </si>
  <si>
    <t>Trends in Length of Stay</t>
  </si>
  <si>
    <t xml:space="preserve">These graphs show trends in the length of time families and individuals remain in program types. Programs with short lengths of stay will peak on the left side of the graph and slop downward.  </t>
  </si>
  <si>
    <t>Exit Outcomes</t>
  </si>
  <si>
    <t>These graphs display where families and individuals go when they leave different program types. High performing programs will exit the vast majority of households to permanent housing. A large number of "unknown" exits indicates a data quality issue.</t>
  </si>
  <si>
    <t>Timely Exits and Returns to Homelessness</t>
  </si>
  <si>
    <t>"Timely exits" are individuals and families who leave program types to permanent housing in under 60 days. The "rate of return" graphs show the percentage of people who left homeless programs to permanent housing, and returned within 12 months.</t>
  </si>
  <si>
    <t>Cost Effectiveness</t>
  </si>
  <si>
    <r>
      <t xml:space="preserve">This graph shows the cost effectiveness of different program types. "Cost per exit" is the total annual budgets of that program type divided by the number of people who left in a year. "Cost per exit to permanent housing" on the other hand, is total annual budgets of that program type divided by the number of people who left that program type to </t>
    </r>
    <r>
      <rPr>
        <b/>
        <sz val="11"/>
        <color theme="1"/>
        <rFont val="Calibri"/>
        <family val="2"/>
        <scheme val="minor"/>
      </rPr>
      <t>permanent housing</t>
    </r>
    <r>
      <rPr>
        <sz val="11"/>
        <color theme="1"/>
        <rFont val="Calibri"/>
        <family val="2"/>
        <scheme val="minor"/>
      </rPr>
      <t xml:space="preserve"> in a year.</t>
    </r>
  </si>
  <si>
    <t>System Investments</t>
  </si>
  <si>
    <t>These pie charts illustrate what program types your homeless system is invested in.</t>
  </si>
  <si>
    <t>System Entry Analysis</t>
  </si>
  <si>
    <t>Additional PIT and Annual Trend Graphs</t>
  </si>
  <si>
    <t>Exit Destinations</t>
  </si>
  <si>
    <t xml:space="preserve">These graphs illustrate the percentage of single adults and families who exit to various destinations. High performing programs will exit the vast majority of households to permanent housing. High percentages of exits to "unknown" may indicate a data quality issue. </t>
  </si>
  <si>
    <t xml:space="preserve">These graphs illustrate the cost effectiveness of various programs. "Cost per exit" is the total annual budgets of that program type divided by the number of people who left in a year. "Cost per exit to permanent housing" on the other hand, is total annual budgets of that program type divided by the number of people who left that program type to permanent housing in a year. Programs with high rates of exits to permanent housing will have similar cost per exit and cost per exit to permanent housing. </t>
  </si>
  <si>
    <t>Benchmarks</t>
  </si>
  <si>
    <t>Rate of exit to permanent housing</t>
  </si>
  <si>
    <t>of exits from emergency shelter projects are to permanent housing</t>
  </si>
  <si>
    <t>of exits from transitional housing projects are to permanent housing</t>
  </si>
  <si>
    <t>of exits from rapid re-housing projects are to permanent housing*</t>
  </si>
  <si>
    <t>of exits from street outreach projects are to permanent housing</t>
  </si>
  <si>
    <t>of exits from PSH projects are to permanent housing</t>
  </si>
  <si>
    <t>Rate of return</t>
  </si>
  <si>
    <t>of families and individuals who exited emergency shelter projects to permanent housing did not return in 12 months</t>
  </si>
  <si>
    <t>of families and individuals who exited transitional housing projects to permanent housing did not return in 12 months</t>
  </si>
  <si>
    <t>of families and individuals who exited rapid re-housing projects to permanent housing did not return in 12 months*</t>
  </si>
  <si>
    <t>of families and individuals who exited street outreach projects to permanent housing did not return in 12 months</t>
  </si>
  <si>
    <t>*Note: The rapid re-housing Perfomrance Benchmarks and Program Standards set national benchmarks for rapid re-housing programs. For a program to meet these benchmarks, at least 80% of households that exit rapid re-housing program should exit to permanent housing. For a program to meet the returns  benchmark, at least 85% of households that exit rapid re-housing to permanent housing should not become homeless again within a year.</t>
  </si>
  <si>
    <t>Rate of Exit to Permanent Housing</t>
  </si>
  <si>
    <t>Rate of Return</t>
  </si>
  <si>
    <t>Baseline Homeless Population Data</t>
  </si>
  <si>
    <t>1) PIT and Annual Figures</t>
  </si>
  <si>
    <t>This chart allows you to look at trends in your homeless population, household composition, and sheltered/unsheltered ratio over time.</t>
  </si>
  <si>
    <t>Step 1:</t>
  </si>
  <si>
    <r>
      <t xml:space="preserve">Insert the data from your past three HUD point in time (PIT) counts and the annual figures from your AHAR </t>
    </r>
    <r>
      <rPr>
        <b/>
        <sz val="11"/>
        <color rgb="FF000000"/>
        <rFont val="Calibri"/>
        <family val="2"/>
      </rPr>
      <t>(October 1 through September 30)</t>
    </r>
    <r>
      <rPr>
        <sz val="11"/>
        <color indexed="8"/>
        <rFont val="Calibri"/>
        <family val="2"/>
      </rPr>
      <t xml:space="preserve"> into the yellow cells where indicated.  Use actual numbers not percentages. </t>
    </r>
  </si>
  <si>
    <t>Tip:</t>
  </si>
  <si>
    <t xml:space="preserve">The unshaded cells automatically calculate and are used to produce charts 1 - 6 of showing three year trends of household types and shelter status. </t>
  </si>
  <si>
    <t>Year</t>
  </si>
  <si>
    <t>Singles Unsheltered</t>
  </si>
  <si>
    <t>Singles Sheltered</t>
  </si>
  <si>
    <t>Singles in TH</t>
  </si>
  <si>
    <t>Total Singles</t>
  </si>
  <si>
    <t>Persons in Families Unsheltered</t>
  </si>
  <si>
    <t>Persons in Families in Shelter</t>
  </si>
  <si>
    <t>Persons in Families in TH</t>
  </si>
  <si>
    <t>Total Persons in Families</t>
  </si>
  <si>
    <t>Total Persons</t>
  </si>
  <si>
    <t>Total Estimated Families *</t>
  </si>
  <si>
    <t xml:space="preserve">Total Estimated  Households </t>
  </si>
  <si>
    <t>Total Unsheltered</t>
  </si>
  <si>
    <t>Total Sheltered</t>
  </si>
  <si>
    <t>Total Transitional Housing</t>
  </si>
  <si>
    <t>PIT Counts</t>
  </si>
  <si>
    <t>Annual Counts</t>
  </si>
  <si>
    <t xml:space="preserve">*Because most HMIS count people in lieu of households, this field divides the number of persons in families by three, the average homeless families size  to estimate family households.  </t>
  </si>
  <si>
    <t>2) Patterns of Shelter Use</t>
  </si>
  <si>
    <t>This chart looks at the length of time households stay in transitional housing and emergency shelter.</t>
  </si>
  <si>
    <r>
      <t>Using HMIS data, enter the total number of indivudals and families in shelter and transitional housing over the course of a year in the first row (Total # of Persons Served).</t>
    </r>
    <r>
      <rPr>
        <b/>
        <sz val="11"/>
        <color theme="1"/>
        <rFont val="Calibri"/>
        <family val="2"/>
        <scheme val="minor"/>
      </rPr>
      <t xml:space="preserve"> Note: Please use the same AHAR date range  (October 1 through September 30) so that the Annual Counts and Patterns of Use align. </t>
    </r>
  </si>
  <si>
    <t>Step 2:</t>
  </si>
  <si>
    <t>Then, enter in the number of indivudals and families who stayed for 1-7 days, 8 - 30 days, etc. in the following rows.</t>
  </si>
  <si>
    <t>Single Adults in Shelter</t>
  </si>
  <si>
    <t>Single Adults in TH</t>
  </si>
  <si>
    <t>Families in Shelter</t>
  </si>
  <si>
    <t>Families in TH</t>
  </si>
  <si>
    <t>Number of Households in Shelter</t>
  </si>
  <si>
    <t>Number of Households in TH</t>
  </si>
  <si>
    <t>Total # of Persons Served</t>
  </si>
  <si>
    <t># w/Length of Stay</t>
  </si>
  <si>
    <t>1-7 days</t>
  </si>
  <si>
    <t>8-30 days</t>
  </si>
  <si>
    <t>1-3 months</t>
  </si>
  <si>
    <t>3-6 months</t>
  </si>
  <si>
    <t>6-9 months</t>
  </si>
  <si>
    <t>9-12 months</t>
  </si>
  <si>
    <t xml:space="preserve">Notes: </t>
  </si>
  <si>
    <t>Table 7A, 7B, 7C, 7D, 7E, 7F - Trends in Length of Stay</t>
  </si>
  <si>
    <t>Programs Included in the Tool</t>
  </si>
  <si>
    <t>This section is designed to allow communities to keep program-level data anonymous on graphs and charts, but continue to keep track of which programs are which. Data entry here is optional.</t>
  </si>
  <si>
    <t>Enter the name of each program or organization for which data will be entered into this tool next to the corresponding Unique ID.  Throughout this tool, data on families (fam) and single (sing) adult households is entered separately. For organizations/programs that serve both families and single adult households, enter their name in twice. For example, for a shelter serving both families and single adults, enter in the name of that shelter under both Fam Shelter 1 and Sing Shelter 1. If you have less organizations than available slots, just leave those blank. If you do not want to keep programs anonymous, replace the Unique ID with program names.</t>
  </si>
  <si>
    <t>Unique ID</t>
  </si>
  <si>
    <t>Org Name</t>
  </si>
  <si>
    <t>Shelters</t>
  </si>
  <si>
    <t>Sing Shelter 1</t>
  </si>
  <si>
    <t>Fam Shelter 1</t>
  </si>
  <si>
    <t>Street Outreach</t>
  </si>
  <si>
    <t>Sing Shelter 2</t>
  </si>
  <si>
    <t>Fam Shelter 2</t>
  </si>
  <si>
    <t>Sing SO 1</t>
  </si>
  <si>
    <t>Fam SO 1</t>
  </si>
  <si>
    <t>Sing Shelter 3</t>
  </si>
  <si>
    <t>Fam Shelter 3</t>
  </si>
  <si>
    <t>Sing SO 2</t>
  </si>
  <si>
    <t>Fam SO 2</t>
  </si>
  <si>
    <t>Sing Shelter 4</t>
  </si>
  <si>
    <t>Fam Shelter 4</t>
  </si>
  <si>
    <t>Sing SO 3</t>
  </si>
  <si>
    <t>Fam SO 3</t>
  </si>
  <si>
    <t>Sing Shelter 5</t>
  </si>
  <si>
    <t>Fam Shelter 5</t>
  </si>
  <si>
    <t>Sing SO 4</t>
  </si>
  <si>
    <t>Fam SO 4</t>
  </si>
  <si>
    <t>Sing Shelter 6</t>
  </si>
  <si>
    <t>Fam Shelter 6</t>
  </si>
  <si>
    <t>Sing SO 5</t>
  </si>
  <si>
    <t>Fam SO 5</t>
  </si>
  <si>
    <t>Sing Shelter 7</t>
  </si>
  <si>
    <t>Fam Shelter 7</t>
  </si>
  <si>
    <t>Sing SO 6</t>
  </si>
  <si>
    <t>Fam SO 6</t>
  </si>
  <si>
    <t>Sing Shelter 8</t>
  </si>
  <si>
    <t>Fam Shelter 8</t>
  </si>
  <si>
    <t>Sing SO 7</t>
  </si>
  <si>
    <t>Fam SO 7</t>
  </si>
  <si>
    <t>Sing SO 8</t>
  </si>
  <si>
    <t>Fam SO 8</t>
  </si>
  <si>
    <t>Sing TH 1</t>
  </si>
  <si>
    <t>Fam TH 1</t>
  </si>
  <si>
    <t>Permanent Supportive Housing</t>
  </si>
  <si>
    <t>Sing TH 2</t>
  </si>
  <si>
    <t>Fam TH 2</t>
  </si>
  <si>
    <t>Sing PSH 1</t>
  </si>
  <si>
    <t>Fam PSH 1</t>
  </si>
  <si>
    <t>Sing TH 3</t>
  </si>
  <si>
    <t>Fam TH 3</t>
  </si>
  <si>
    <t>Sing PSH 2</t>
  </si>
  <si>
    <t>Fam PSH 2</t>
  </si>
  <si>
    <t>Sing TH 4</t>
  </si>
  <si>
    <t>Fam TH 4</t>
  </si>
  <si>
    <t>Sing PSH 3</t>
  </si>
  <si>
    <t>Fam PSH 3</t>
  </si>
  <si>
    <t>Sing TH 5</t>
  </si>
  <si>
    <t>Fam TH 5</t>
  </si>
  <si>
    <t>Sing PSH 4</t>
  </si>
  <si>
    <t>Fam PSH 4</t>
  </si>
  <si>
    <t>Sing TH 6</t>
  </si>
  <si>
    <t>Fam TH 6</t>
  </si>
  <si>
    <t>Sing PSH 5</t>
  </si>
  <si>
    <t>Fam PSH 5</t>
  </si>
  <si>
    <t>Sing TH 7</t>
  </si>
  <si>
    <t>Fam TH 7</t>
  </si>
  <si>
    <t>Sing PSH 6</t>
  </si>
  <si>
    <t>Fam PSH 6</t>
  </si>
  <si>
    <t>Sing TH 8</t>
  </si>
  <si>
    <t>Fam TH 8</t>
  </si>
  <si>
    <t>Sing PSH 7</t>
  </si>
  <si>
    <t>Fam PSH 7</t>
  </si>
  <si>
    <t xml:space="preserve">Rapid Re-Housing </t>
  </si>
  <si>
    <t>Sing PSH 8</t>
  </si>
  <si>
    <t>Fam PSH 8</t>
  </si>
  <si>
    <t>Sing RRH 1</t>
  </si>
  <si>
    <t>Fam RRH 1</t>
  </si>
  <si>
    <t>Sing RRH 2</t>
  </si>
  <si>
    <t>Fam RRH 2</t>
  </si>
  <si>
    <t>Sing RRH 3</t>
  </si>
  <si>
    <t>Fam RRH 3</t>
  </si>
  <si>
    <t>Sing RRH 4</t>
  </si>
  <si>
    <t>Fam RRH 4</t>
  </si>
  <si>
    <t>Sing RRH 5</t>
  </si>
  <si>
    <t>Fam RRH 5</t>
  </si>
  <si>
    <t>Sing RRH 6</t>
  </si>
  <si>
    <t>Fam RRH 6</t>
  </si>
  <si>
    <t>Sing RRH 7</t>
  </si>
  <si>
    <t>Fam RRH 7</t>
  </si>
  <si>
    <t>Sing RRH 8</t>
  </si>
  <si>
    <t>Fam RRH 8</t>
  </si>
  <si>
    <t>PERFORMANCE MEASUREMENT SUMMARY</t>
  </si>
  <si>
    <t>Select a one year period from which to gather data, enter which year was selected in the "Data Year" box below.</t>
  </si>
  <si>
    <t xml:space="preserve">Data Year: </t>
  </si>
  <si>
    <t xml:space="preserve">Step 2: </t>
  </si>
  <si>
    <r>
      <t>Determine if you will enter program level data or system level data. We recommend entering program level data, but if this is not possible go to Section 4 and follow the instructions for system-level data.</t>
    </r>
    <r>
      <rPr>
        <b/>
        <sz val="11"/>
        <color theme="1"/>
        <rFont val="Calibri"/>
        <family val="2"/>
        <scheme val="minor"/>
      </rPr>
      <t xml:space="preserve"> For the program or system level data, please use the most recent data of July 1, 20XX to June 30, 20XX. </t>
    </r>
  </si>
  <si>
    <t>Step 3:</t>
  </si>
  <si>
    <t>Gather APRs for all programs submitted to HUD. For programs that may not submit APRs, use HMIS data.</t>
  </si>
  <si>
    <t>Step 4:</t>
  </si>
  <si>
    <t xml:space="preserve">Use annual figures for all columns. Totals for each program type will automatically calculate as you enter individual program level data.  </t>
  </si>
  <si>
    <t>How to map destinations from current HMIS  answer choices or using information from previous APR’s:  
 - Exits to permanent housing include destinations 3, 10-11, and 19-23 in the HMIS program-specific data element for Destination. If working from the old APR these items are 14, a-h on the APR.
 - Exits to homelessness include 1, 2, and 16  in the HMIS Destination element and 14 n and p on the old APR. 
 - Exits to Unknown are answer 8 in the new HMIS Destination element and 14r on the APR.
 - Exits to Other include destinations  4-7,12-15, 17-18, and 24 in the HMIS destination element  and 14i-m, o and q on the APR.</t>
  </si>
  <si>
    <t>Section 1: Program-Level Data Entry</t>
  </si>
  <si>
    <t>Singles</t>
  </si>
  <si>
    <t>PIT Capacity</t>
  </si>
  <si>
    <t xml:space="preserve">Annual # Served </t>
  </si>
  <si>
    <t>Number of exits</t>
  </si>
  <si>
    <t>Number of exits to permanent housing</t>
  </si>
  <si>
    <t>Permanent housing exits as a % of all exits</t>
  </si>
  <si>
    <t># of exits to PH w/LOS &lt;60 days</t>
  </si>
  <si>
    <t xml:space="preserve">Rate of PH Exits &lt;60 days </t>
  </si>
  <si>
    <t xml:space="preserve">Number of exits to homelessness </t>
  </si>
  <si>
    <t>Homeless exits as a  % of all exits</t>
  </si>
  <si>
    <t>Number of Unknown exits</t>
  </si>
  <si>
    <t>Unknown exits as a % of all exits</t>
  </si>
  <si>
    <t>Number of exits to "Other"</t>
  </si>
  <si>
    <t>Other exits as a % of all exits</t>
  </si>
  <si>
    <t>Benchmark</t>
  </si>
  <si>
    <t>TOTALS</t>
  </si>
  <si>
    <t xml:space="preserve">Families </t>
  </si>
  <si>
    <t>`</t>
  </si>
  <si>
    <t>Number who stayed &gt; 6 months</t>
  </si>
  <si>
    <t>Number who stayed &gt; 6 months as a % of all exits</t>
  </si>
  <si>
    <t>Number of exits to other permanent housing</t>
  </si>
  <si>
    <t>Section 2: Lengths of Stay by Performance Exit</t>
  </si>
  <si>
    <t>This table helps you to understand average lengths of stay in different program types how these relate to the outcomes your homeless system achieves.</t>
  </si>
  <si>
    <t xml:space="preserve">Use entry and exit date information from your HMIS to calculate the average length of stay for each component and for the different types of exits recorded. This chart helps you to understand average lengths of stay in different components of your system and to understand how these relate to the outcomes your system achieves. Enter data in the yellow cells. </t>
  </si>
  <si>
    <t xml:space="preserve">SHELTER </t>
  </si>
  <si>
    <t>Avg LOS</t>
  </si>
  <si>
    <t>Avg LOS per PH Exit</t>
  </si>
  <si>
    <t>Avg LOS per homeless exit</t>
  </si>
  <si>
    <t>Avg LOS per Other Exit</t>
  </si>
  <si>
    <t>Avg LOS per Unknown exit</t>
  </si>
  <si>
    <t>RAPID RE-HOUSING</t>
  </si>
  <si>
    <t>Families</t>
  </si>
  <si>
    <t>TRANS. HOUSING</t>
  </si>
  <si>
    <t xml:space="preserve">Section 3: Returns to Homelessness </t>
  </si>
  <si>
    <t>These tables help you to understand the rate at which people who leave your system for permanent housing return to the system within 12 months.</t>
  </si>
  <si>
    <t>Using HMIS data, enter the total number of individuals or family households who exited the program type over the previous 12 months into the first column.</t>
  </si>
  <si>
    <t xml:space="preserve">Enter the total number of induvial or family households who returned to the homeless system over the previous 12 months into the second column. </t>
  </si>
  <si>
    <t>Exits to permanent housing are answer choices a-h on the APR Question 14. Once you have captured the exiters, use HMIS to see if any of the persons have re-entered the system since their exit to permanent housing. Enter data into the yellow cells only. This information is used to produce Table10 showing rates of return by component.</t>
  </si>
  <si>
    <t># of exits to permanent housing in previous 12 months</t>
  </si>
  <si>
    <t xml:space="preserve"># of persons with PH exits who have returned to shelter, TH or Rapid Re-housing in the 12 months since exiting </t>
  </si>
  <si>
    <t>% who remained housed</t>
  </si>
  <si>
    <t>TOTAL SYSTEM</t>
  </si>
  <si>
    <t># of exits to permanent housing in 12 month period</t>
  </si>
  <si>
    <t xml:space="preserve"># of persons with PH exits who have returned to shelter, TH or Rapid Re-housing in 12 months </t>
  </si>
  <si>
    <t>Timely Exits</t>
  </si>
  <si>
    <t>ALL</t>
  </si>
  <si>
    <t>Section 4: System-Level Data Entry</t>
  </si>
  <si>
    <t>Step 1</t>
  </si>
  <si>
    <r>
      <rPr>
        <b/>
        <sz val="11"/>
        <color theme="1"/>
        <rFont val="Calibri"/>
        <family val="2"/>
        <scheme val="minor"/>
      </rPr>
      <t>Stop!</t>
    </r>
    <r>
      <rPr>
        <sz val="11"/>
        <color theme="1"/>
        <rFont val="Calibri"/>
        <family val="2"/>
        <scheme val="minor"/>
      </rPr>
      <t xml:space="preserve"> Did you enter data in Section 1? Enter summary data into shaded cells below </t>
    </r>
    <r>
      <rPr>
        <b/>
        <sz val="11"/>
        <color theme="1"/>
        <rFont val="Calibri"/>
        <family val="2"/>
        <scheme val="minor"/>
      </rPr>
      <t>only if</t>
    </r>
    <r>
      <rPr>
        <sz val="11"/>
        <color theme="1"/>
        <rFont val="Calibri"/>
        <family val="2"/>
        <scheme val="minor"/>
      </rPr>
      <t xml:space="preserve"> you are not able to generate program level-data in Section 1</t>
    </r>
  </si>
  <si>
    <t>Step 2</t>
  </si>
  <si>
    <t>How to map destinations from current HMIS  answer choices or using information from previous APR’s:  
 - Exits to permanent housing include destinations 3, 10-11, 19-23, and 25, 26, 28 in the HMIS program-specific data element for Destination. If working from the old APR these items are 14, a-h on the APR.
 - Exits to homelessness include 1, 2, and 16  in the HMIS Destination element and 14 n and p on the old APR. 
 - Exits to Unknown are answer 8 in the new HMIS Destination element and 14r on the APR.
 - Exits to Other include destinations  4-7,12-15, 17-18, and 24 in the HMIS destination element and 14i-m, o and q on the APR.</t>
  </si>
  <si>
    <t>System Capacity and  Exit Destination Rates</t>
  </si>
  <si>
    <t>SHELTERS</t>
  </si>
  <si>
    <t># served in selected year</t>
  </si>
  <si>
    <t>Total # of exits in year</t>
  </si>
  <si>
    <t xml:space="preserve"># exits to Perm. Hsg.  </t>
  </si>
  <si>
    <t xml:space="preserve">Rate of PH Exits </t>
  </si>
  <si>
    <t># of exits to H'less status</t>
  </si>
  <si>
    <t>Rate of homeless exits</t>
  </si>
  <si>
    <t># of exits to unknown</t>
  </si>
  <si>
    <t>Rate of unknown Exits</t>
  </si>
  <si>
    <t>Other exits</t>
  </si>
  <si>
    <t>Rate of Other exits</t>
  </si>
  <si>
    <t>STREET OUTREACH</t>
  </si>
  <si>
    <t>PSH</t>
  </si>
  <si>
    <t># of Exits</t>
  </si>
  <si>
    <t># staying &gt; 6 mos</t>
  </si>
  <si>
    <t>% &gt; 6 mos.</t>
  </si>
  <si>
    <t>Exits to other PH</t>
  </si>
  <si>
    <t>% of exits to other PH</t>
  </si>
  <si>
    <t># of exits to H'less Status</t>
  </si>
  <si>
    <t>Cost per program type and by Type of Exit</t>
  </si>
  <si>
    <t>These tables calculate the cost per bed or service and the cost per type of exit obtained.</t>
  </si>
  <si>
    <t xml:space="preserve">Step 1: </t>
  </si>
  <si>
    <t xml:space="preserve">Each program's capacity, number of exits, and number of PH exits are automatically pulled from the program and system performance data sections entered in the PERF MEAS SUMMARY tab. </t>
  </si>
  <si>
    <r>
      <t xml:space="preserve">Data can be entered either in the yellow tabs, which prompt you to consider a variety of founding sources for each program, or into the "total annual budget" column directly. This data should include </t>
    </r>
    <r>
      <rPr>
        <b/>
        <sz val="11"/>
        <color indexed="8"/>
        <rFont val="Calibri"/>
        <family val="2"/>
      </rPr>
      <t>entire program budgets</t>
    </r>
    <r>
      <rPr>
        <sz val="11"/>
        <color indexed="8"/>
        <rFont val="Calibri"/>
        <family val="2"/>
      </rPr>
      <t xml:space="preserve">, if possible. This means funding from federal, state, and local sources, as well as foundations and indivudal donations. The funding source columns below may not be comprehensive, but are designed to give guidance on all funding sources to consider. You may edit the names of different funding sources if you'd like, but it is not neccesary. Tips for gathering this data are included in tab 4 - TIPS FOR COST ESTIMATING. </t>
    </r>
    <r>
      <rPr>
        <b/>
        <sz val="11"/>
        <color rgb="FF000000"/>
        <rFont val="Calibri"/>
        <family val="2"/>
      </rPr>
      <t xml:space="preserve">Please use the most recent data of July 1, 20XX to June 30, 20XX, however the Alliance can work with the community to cover other date ranges if need be. </t>
    </r>
  </si>
  <si>
    <t xml:space="preserve">Double check red cells. Total program budgets below $100,000 will automatically turn red. It is unlikely a program's budget is below this threshold. </t>
  </si>
  <si>
    <t>SINGLES</t>
  </si>
  <si>
    <t>ESG Funds</t>
  </si>
  <si>
    <t>CDBG/ HOME</t>
  </si>
  <si>
    <t>City/State</t>
  </si>
  <si>
    <t>Private Foundations</t>
  </si>
  <si>
    <t>Other</t>
  </si>
  <si>
    <t>Total Annual Budget</t>
  </si>
  <si>
    <t>Beds (PIT capacity)</t>
  </si>
  <si>
    <t>Annual Cost per Bed</t>
  </si>
  <si>
    <t># of exits in year</t>
  </si>
  <si>
    <t>Cost per exit</t>
  </si>
  <si>
    <t># of Exits to PH in year</t>
  </si>
  <si>
    <t>Cost per exit to PH</t>
  </si>
  <si>
    <t xml:space="preserve">Insert copied template in this row using insert copied cells function </t>
  </si>
  <si>
    <t>Total</t>
  </si>
  <si>
    <t>FAMILIES</t>
  </si>
  <si>
    <t>TRANSITIONAL HOUSING</t>
  </si>
  <si>
    <t>CoC Funds</t>
  </si>
  <si>
    <t>CABHI/ GBHI</t>
  </si>
  <si>
    <t xml:space="preserve">PERMANENT SUPPORTIVE HOUSING </t>
  </si>
  <si>
    <t>HUD- VASH</t>
  </si>
  <si>
    <t>Notes:</t>
  </si>
  <si>
    <t>This data, along with previous data about exit rates, is used to fill in the tables on Tab 6 “Cost and Performance Summary” and to create Bar Graph 12 and Pie Charts 13 A-C which show the relative size of investment in different components of the homeless system and costs per exit from the components.</t>
  </si>
  <si>
    <t>Tips for Estimating Costs</t>
  </si>
  <si>
    <t>This tool is most useful when complete program budets are entered into tab 3-Cost. The main strategy for gathering entire program budgets is asking each program to submit complete program budgets. This should include administrative and overhead costs of programs. Different stragies for estimating costs are below:</t>
  </si>
  <si>
    <r>
      <rPr>
        <b/>
        <sz val="11"/>
        <color indexed="8"/>
        <rFont val="Calibri"/>
        <family val="2"/>
      </rPr>
      <t>1) Actual Cost:</t>
    </r>
    <r>
      <rPr>
        <sz val="11"/>
        <color theme="1"/>
        <rFont val="Calibri"/>
        <family val="2"/>
        <scheme val="minor"/>
      </rPr>
      <t xml:space="preserve"> This is the ideal method of gathing cost data. Use the actual cost figures programs, including administrative and overhead costs. This should include data from all funding sources, including private donors, foundations, and state, local, and federal sources. </t>
    </r>
  </si>
  <si>
    <r>
      <t xml:space="preserve">2) Bed Night Estimate: </t>
    </r>
    <r>
      <rPr>
        <sz val="11"/>
        <color indexed="8"/>
        <rFont val="Calibri"/>
        <family val="2"/>
      </rPr>
      <t xml:space="preserve">If you have estimates of nightly costs in programs, or if programs are reimbursed on a per bed night basis, establish annual cost by multiplying the bed night rate by the occupancy rate multiplied by the days in the year. Include additional funding sources whenever availible to ensure this estimate is as close to acutal costs as possible. </t>
    </r>
  </si>
  <si>
    <t xml:space="preserve">Sample:  </t>
  </si>
  <si>
    <t>Program PIT Capacity</t>
  </si>
  <si>
    <t>Bed night rate</t>
  </si>
  <si>
    <t>Average occupancy</t>
  </si>
  <si>
    <t>20 x .9 x $40 x 365 days = $262,800 estimated annual program cost</t>
  </si>
  <si>
    <r>
      <t>3) Grant and Match Estimate:</t>
    </r>
    <r>
      <rPr>
        <sz val="11"/>
        <color indexed="8"/>
        <rFont val="Calibri"/>
        <family val="2"/>
      </rPr>
      <t xml:space="preserve"> If no actual figures are available, costs can be estimated using the amount of CoC or other grants plus a match factor. For example, if the CoC grant amount for a TH program is $400,000, and the  required match for the program is 20% for services and 50% for operations. For simplicity use a match factor of 33% (this is likely to be under as many programs have more match than required).</t>
    </r>
  </si>
  <si>
    <t>Grant + (o.33x Grant) = estimated cost</t>
  </si>
  <si>
    <t>$400,000 + $132,000 + $532,000</t>
  </si>
  <si>
    <r>
      <t>4) Using the form 990:</t>
    </r>
    <r>
      <rPr>
        <sz val="11"/>
        <color theme="1"/>
        <rFont val="Calibri"/>
        <family val="2"/>
        <scheme val="minor"/>
      </rPr>
      <t xml:space="preserve"> Non-profit organizations with revenues above $200,000 must complete the IRS form 990 which lists the total expenses for an organization in a given year. These documents are publically availible and can be searched for here: http://foundationcenter.org/find-funding/990-finder. This form does not require organizations to break out expenses by program, so it is not advisable to use this method for organizations who have multiple programs (for example, a food pantry, rapid re-housing program, and homeless prevention program), as it will inflate costs. If you are able to find a form 990 and the organization does only have one program or program type, the expenses can be found in Part 1, under the expenses section (number 18).</t>
    </r>
  </si>
  <si>
    <t xml:space="preserve">Do not enter data on this sheet.  This sheet pulls data from previous tabs. </t>
  </si>
  <si>
    <t xml:space="preserve">1) Summary Chart All Households </t>
  </si>
  <si>
    <t>All Households</t>
  </si>
  <si>
    <t>Value</t>
  </si>
  <si>
    <t>Shelter</t>
  </si>
  <si>
    <t>TH</t>
  </si>
  <si>
    <t>RRH</t>
  </si>
  <si>
    <t>SO</t>
  </si>
  <si>
    <t>TOTAL</t>
  </si>
  <si>
    <t>N</t>
  </si>
  <si>
    <t>*These fields are not totalled because they are very likely to include duplication as people may be in more than one program</t>
  </si>
  <si>
    <t>Total Investment</t>
  </si>
  <si>
    <t>$</t>
  </si>
  <si>
    <t xml:space="preserve">This does not count the investment in Permanent Supportive Housing </t>
  </si>
  <si>
    <t>Total Served in 1 yr</t>
  </si>
  <si>
    <t>*</t>
  </si>
  <si>
    <t>Average LOS</t>
  </si>
  <si>
    <t>Exits to PH</t>
  </si>
  <si>
    <t>%</t>
  </si>
  <si>
    <t>Cost per PH Exit</t>
  </si>
  <si>
    <t xml:space="preserve">Table 13C: Investments by Program Type </t>
  </si>
  <si>
    <t xml:space="preserve">2) Summary Chart for Singles Only </t>
  </si>
  <si>
    <t xml:space="preserve">Table 13A: Investments by Program Type </t>
  </si>
  <si>
    <t xml:space="preserve">3) Summary Chart for Families Only </t>
  </si>
  <si>
    <t xml:space="preserve">Table 13B: Investments by Program Type </t>
  </si>
  <si>
    <t>PH</t>
  </si>
  <si>
    <t>1) SHELTERS</t>
  </si>
  <si>
    <t>2) TH</t>
  </si>
  <si>
    <t>3) RRH</t>
  </si>
  <si>
    <t>4) SO</t>
  </si>
  <si>
    <t>5) PH</t>
  </si>
  <si>
    <t>All</t>
  </si>
  <si>
    <t>Households</t>
  </si>
  <si>
    <t>All with PH</t>
  </si>
  <si>
    <t>Exits to PH (from 2-1)</t>
  </si>
  <si>
    <t>Exits</t>
  </si>
  <si>
    <t>4) SSO</t>
  </si>
  <si>
    <t>Avg LOS (from 2-2)</t>
  </si>
  <si>
    <t>Rate of Return (from 2-3)</t>
  </si>
  <si>
    <t>Shelters - Singles</t>
  </si>
  <si>
    <t>Shelters - Families</t>
  </si>
  <si>
    <t>Shelters - Households</t>
  </si>
  <si>
    <t>TH - Singles</t>
  </si>
  <si>
    <t>TH - Families</t>
  </si>
  <si>
    <t>TH - Households</t>
  </si>
  <si>
    <t>RRH - Singles</t>
  </si>
  <si>
    <t>RRH - Families</t>
  </si>
  <si>
    <t>RRH - Households</t>
  </si>
  <si>
    <t>SO - Singles</t>
  </si>
  <si>
    <t>SO - Families</t>
  </si>
  <si>
    <t>SO - Households</t>
  </si>
  <si>
    <t>all - Singles</t>
  </si>
  <si>
    <t>All - Families</t>
  </si>
  <si>
    <t>All - Households</t>
  </si>
  <si>
    <t>SYSTEM ENTRY ANALYSIS</t>
  </si>
  <si>
    <t>This worksheet analyzes the points of entry to your shelter system and to your prevention system for comparison purposes</t>
  </si>
  <si>
    <t>This table allows your community to compare the points of entry of people served within the shelter system to those served with prevention funds</t>
  </si>
  <si>
    <t>It draws from the answer choices for the HMIS Universal Data element 3.917 - Prior Living Situation.  See instructions in the table for how to combine point of entry answers.</t>
  </si>
  <si>
    <t>In Shelter</t>
  </si>
  <si>
    <t>Prevention</t>
  </si>
  <si>
    <t>In Shelters</t>
  </si>
  <si>
    <t>In Prevention</t>
  </si>
  <si>
    <t>Prior Living Situation</t>
  </si>
  <si>
    <t>Persons in Families</t>
  </si>
  <si>
    <t xml:space="preserve">% entering </t>
  </si>
  <si>
    <t>Homeless Situations (Field number choices: 1, 2, 16, 18 in HMIS)</t>
  </si>
  <si>
    <t>Institutional Situations (Field number choices: 4-7, 15, 25)</t>
  </si>
  <si>
    <t xml:space="preserve">* Note that you may want to look more closely at the components of this answer: jails, hospitals and treatment </t>
  </si>
  <si>
    <t>Temporary &amp; Permanet Housing Situations (e.g., Unsubisdized rental or home (Field number choices: 10-11)</t>
  </si>
  <si>
    <t>Temporary &amp; Permanet Housing Situations (e.g., with Family or Friends, Host Homes, other (Field number choices: 12, 13, 22, 23, 32, 35 36 )</t>
  </si>
  <si>
    <t>Hotel/Motel (Field number chose 14)</t>
  </si>
  <si>
    <t>Temporary &amp; Permanet Housing Situations (e.g., Subsidized Housing (Field number choices: 3, 19, 20, 21, 28, 31, 33, 34 )</t>
  </si>
  <si>
    <t>Other (Field number choices: 17, 24, 30, 37, 99)</t>
  </si>
  <si>
    <t>Client Don’t Know (Field number choice:8)</t>
  </si>
  <si>
    <t>Client Refused Field number choice: 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</si>
</sst>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0.0%"/>
    <numFmt numFmtId="165" formatCode="&quot;$&quot;#,##0"/>
    <numFmt numFmtId="166" formatCode="_(&quot;$&quot;* #,##0_);_(&quot;$&quot;* \(#,##0\);_(&quot;$&quot;* &quot;-&quot;??_);_(@_)"/>
  </numFmts>
  <fonts count="23">
    <font>
      <sz val="11"/>
      <color theme="1"/>
      <name val="Calibri"/>
      <family val="2"/>
      <scheme val="minor"/>
    </font>
    <font>
      <b/>
      <sz val="11"/>
      <color indexed="8"/>
      <name val="Calibri"/>
      <family val="2"/>
    </font>
    <font>
      <sz val="11"/>
      <color indexed="8"/>
      <name val="Calibri"/>
      <family val="2"/>
    </font>
    <font>
      <sz val="11"/>
      <color indexed="8"/>
      <name val="Calibri"/>
      <family val="2"/>
    </font>
    <font>
      <sz val="11"/>
      <color indexed="9"/>
      <name val="Calibri"/>
      <family val="2"/>
    </font>
    <font>
      <b/>
      <sz val="14"/>
      <color indexed="8"/>
      <name val="Calibri"/>
      <family val="2"/>
    </font>
    <font>
      <sz val="11"/>
      <name val="Calibri"/>
      <family val="2"/>
    </font>
    <font>
      <b/>
      <sz val="16"/>
      <color indexed="8"/>
      <name val="Calibri"/>
      <family val="2"/>
    </font>
    <font>
      <sz val="8"/>
      <name val="Calibri"/>
      <family val="2"/>
    </font>
    <font>
      <b/>
      <sz val="11"/>
      <color theme="1"/>
      <name val="Calibri"/>
      <family val="2"/>
      <scheme val="minor"/>
    </font>
    <font>
      <b/>
      <sz val="12"/>
      <color theme="1"/>
      <name val="Calibri"/>
      <family val="2"/>
      <scheme val="minor"/>
    </font>
    <font>
      <sz val="11"/>
      <color rgb="FF9C0006"/>
      <name val="Calibri"/>
      <family val="2"/>
      <scheme val="minor"/>
    </font>
    <font>
      <b/>
      <sz val="10"/>
      <color indexed="8"/>
      <name val="Calibri"/>
      <family val="2"/>
    </font>
    <font>
      <b/>
      <sz val="14"/>
      <color theme="1"/>
      <name val="Calibri"/>
      <family val="2"/>
      <scheme val="minor"/>
    </font>
    <font>
      <sz val="14"/>
      <color theme="1"/>
      <name val="Calibri"/>
      <family val="2"/>
      <scheme val="minor"/>
    </font>
    <font>
      <b/>
      <sz val="11"/>
      <color theme="1"/>
      <name val="Calibri"/>
      <family val="2"/>
    </font>
    <font>
      <sz val="12"/>
      <color theme="1"/>
      <name val="Calibri"/>
      <family val="2"/>
      <scheme val="minor"/>
    </font>
    <font>
      <sz val="16"/>
      <color theme="1"/>
      <name val="Calibri"/>
      <family val="2"/>
      <scheme val="minor"/>
    </font>
    <font>
      <sz val="11"/>
      <color theme="0"/>
      <name val="Calibri"/>
      <family val="2"/>
      <scheme val="minor"/>
    </font>
    <font>
      <b/>
      <sz val="16"/>
      <color theme="1"/>
      <name val="Calibri"/>
      <family val="2"/>
      <scheme val="minor"/>
    </font>
    <font>
      <b/>
      <sz val="11"/>
      <color theme="0"/>
      <name val="Calibri"/>
      <family val="2"/>
    </font>
    <font>
      <u/>
      <sz val="11"/>
      <color theme="1"/>
      <name val="Calibri"/>
      <family val="2"/>
      <scheme val="minor"/>
    </font>
    <font>
      <b/>
      <sz val="11"/>
      <color rgb="FF000000"/>
      <name val="Calibri"/>
      <family val="2"/>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65"/>
        <bgColor indexed="64"/>
      </patternFill>
    </fill>
    <fill>
      <patternFill patternType="solid">
        <fgColor rgb="FFFFFF00"/>
        <bgColor indexed="64"/>
      </patternFill>
    </fill>
    <fill>
      <patternFill patternType="solid">
        <fgColor rgb="FFFFC7CE"/>
      </patternFill>
    </fill>
    <fill>
      <patternFill patternType="solid">
        <fgColor theme="2" tint="-9.9978637043366805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ck">
        <color indexed="64"/>
      </left>
      <right/>
      <top/>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double">
        <color indexed="64"/>
      </right>
      <top style="thin">
        <color indexed="64"/>
      </top>
      <bottom style="thick">
        <color indexed="64"/>
      </bottom>
      <diagonal/>
    </border>
    <border>
      <left style="thin">
        <color indexed="64"/>
      </left>
      <right/>
      <top style="medium">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medium">
        <color indexed="64"/>
      </top>
      <bottom/>
      <diagonal/>
    </border>
    <border>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ck">
        <color indexed="64"/>
      </right>
      <top style="thick">
        <color indexed="64"/>
      </top>
      <bottom style="thin">
        <color indexed="64"/>
      </bottom>
      <diagonal/>
    </border>
    <border>
      <left style="medium">
        <color indexed="64"/>
      </left>
      <right style="thin">
        <color indexed="64"/>
      </right>
      <top style="thin">
        <color indexed="64"/>
      </top>
      <bottom style="thick">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top style="thin">
        <color indexed="64"/>
      </top>
      <bottom/>
      <diagonal/>
    </border>
    <border>
      <left/>
      <right/>
      <top style="medium">
        <color indexed="64"/>
      </top>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ck">
        <color indexed="64"/>
      </right>
      <top/>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bottom style="thick">
        <color indexed="64"/>
      </bottom>
      <diagonal/>
    </border>
    <border>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right/>
      <top/>
      <bottom style="thick">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top style="thick">
        <color indexed="64"/>
      </top>
      <bottom/>
      <diagonal/>
    </border>
    <border>
      <left style="thin">
        <color indexed="64"/>
      </left>
      <right style="double">
        <color indexed="64"/>
      </right>
      <top style="thin">
        <color indexed="64"/>
      </top>
      <bottom style="medium">
        <color indexed="64"/>
      </bottom>
      <diagonal/>
    </border>
    <border>
      <left/>
      <right/>
      <top style="thick">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ck">
        <color indexed="64"/>
      </top>
      <bottom/>
      <diagonal/>
    </border>
    <border>
      <left style="thin">
        <color indexed="64"/>
      </left>
      <right/>
      <top style="thick">
        <color indexed="64"/>
      </top>
      <bottom style="thin">
        <color indexed="64"/>
      </bottom>
      <diagonal/>
    </border>
    <border>
      <left style="medium">
        <color indexed="64"/>
      </left>
      <right/>
      <top/>
      <bottom style="thick">
        <color indexed="64"/>
      </bottom>
      <diagonal/>
    </border>
    <border>
      <left style="thin">
        <color indexed="64"/>
      </left>
      <right/>
      <top style="thin">
        <color indexed="64"/>
      </top>
      <bottom style="thick">
        <color indexed="64"/>
      </bottom>
      <diagonal/>
    </border>
    <border>
      <left style="medium">
        <color indexed="64"/>
      </left>
      <right style="thin">
        <color indexed="64"/>
      </right>
      <top style="thick">
        <color indexed="64"/>
      </top>
      <bottom style="thin">
        <color indexed="64"/>
      </bottom>
      <diagonal/>
    </border>
    <border>
      <left/>
      <right style="medium">
        <color indexed="64"/>
      </right>
      <top/>
      <bottom/>
      <diagonal/>
    </border>
  </borders>
  <cellStyleXfs count="4">
    <xf numFmtId="0" fontId="0" fillId="0" borderId="0"/>
    <xf numFmtId="44" fontId="3" fillId="0" borderId="0" applyFont="0" applyFill="0" applyBorder="0" applyAlignment="0" applyProtection="0"/>
    <xf numFmtId="9" fontId="3" fillId="0" borderId="0" applyFont="0" applyFill="0" applyBorder="0" applyAlignment="0" applyProtection="0"/>
    <xf numFmtId="0" fontId="11" fillId="6" borderId="0" applyNumberFormat="0" applyBorder="0" applyAlignment="0" applyProtection="0"/>
  </cellStyleXfs>
  <cellXfs count="377">
    <xf numFmtId="0" fontId="0" fillId="0" borderId="0" xfId="0"/>
    <xf numFmtId="0" fontId="0" fillId="0" borderId="1" xfId="0" applyBorder="1"/>
    <xf numFmtId="0" fontId="0" fillId="3" borderId="0" xfId="0" applyFill="1"/>
    <xf numFmtId="0" fontId="0" fillId="0" borderId="1" xfId="0" applyBorder="1" applyAlignment="1">
      <alignment wrapText="1"/>
    </xf>
    <xf numFmtId="0" fontId="0" fillId="0" borderId="7" xfId="0" applyBorder="1"/>
    <xf numFmtId="0" fontId="0" fillId="0" borderId="8" xfId="0" applyBorder="1"/>
    <xf numFmtId="165" fontId="0" fillId="0" borderId="0" xfId="0" applyNumberFormat="1"/>
    <xf numFmtId="165" fontId="0" fillId="0" borderId="1" xfId="0" applyNumberFormat="1" applyBorder="1"/>
    <xf numFmtId="164" fontId="0" fillId="0" borderId="1" xfId="0" applyNumberFormat="1" applyBorder="1"/>
    <xf numFmtId="6" fontId="0" fillId="0" borderId="0" xfId="0" applyNumberFormat="1"/>
    <xf numFmtId="9" fontId="0" fillId="0" borderId="1" xfId="0" applyNumberFormat="1" applyBorder="1"/>
    <xf numFmtId="0" fontId="0" fillId="0" borderId="0" xfId="0" applyAlignment="1">
      <alignment horizontal="center"/>
    </xf>
    <xf numFmtId="0" fontId="0" fillId="0" borderId="1" xfId="0" applyBorder="1" applyAlignment="1">
      <alignment horizontal="center"/>
    </xf>
    <xf numFmtId="0" fontId="0" fillId="0" borderId="0" xfId="0" applyAlignment="1">
      <alignment horizontal="left" indent="2"/>
    </xf>
    <xf numFmtId="0" fontId="0" fillId="0" borderId="20" xfId="0" applyBorder="1" applyAlignment="1">
      <alignment horizontal="left" indent="2"/>
    </xf>
    <xf numFmtId="0" fontId="0" fillId="0" borderId="0" xfId="0" applyAlignment="1">
      <alignment wrapText="1"/>
    </xf>
    <xf numFmtId="9" fontId="0" fillId="0" borderId="0" xfId="0" applyNumberFormat="1"/>
    <xf numFmtId="0" fontId="6" fillId="0" borderId="3" xfId="0" applyFont="1" applyBorder="1" applyAlignment="1">
      <alignment horizontal="center" wrapText="1"/>
    </xf>
    <xf numFmtId="0" fontId="0" fillId="0" borderId="3" xfId="0" applyBorder="1" applyAlignment="1">
      <alignment horizontal="center" wrapText="1"/>
    </xf>
    <xf numFmtId="0" fontId="0" fillId="0" borderId="25" xfId="0" applyBorder="1" applyAlignment="1">
      <alignment horizontal="center" wrapText="1"/>
    </xf>
    <xf numFmtId="166" fontId="3" fillId="0" borderId="0" xfId="1" applyNumberFormat="1" applyFont="1"/>
    <xf numFmtId="1" fontId="0" fillId="0" borderId="0" xfId="0" applyNumberFormat="1"/>
    <xf numFmtId="9" fontId="3" fillId="0" borderId="0" xfId="2" applyFont="1"/>
    <xf numFmtId="0" fontId="0" fillId="0" borderId="19" xfId="0" applyBorder="1" applyAlignment="1">
      <alignment horizontal="center"/>
    </xf>
    <xf numFmtId="0" fontId="0" fillId="0" borderId="20" xfId="0" applyBorder="1" applyAlignment="1">
      <alignment horizontal="center"/>
    </xf>
    <xf numFmtId="0" fontId="0" fillId="2" borderId="1" xfId="0" applyFill="1" applyBorder="1" applyAlignment="1" applyProtection="1">
      <alignment horizontal="center"/>
      <protection locked="0"/>
    </xf>
    <xf numFmtId="0" fontId="0" fillId="2" borderId="6" xfId="0" applyFill="1" applyBorder="1" applyAlignment="1" applyProtection="1">
      <alignment horizontal="center"/>
      <protection locked="0"/>
    </xf>
    <xf numFmtId="0" fontId="0" fillId="2" borderId="1" xfId="0" applyFill="1" applyBorder="1" applyAlignment="1" applyProtection="1">
      <alignment horizontal="center" wrapText="1"/>
      <protection locked="0"/>
    </xf>
    <xf numFmtId="0" fontId="0" fillId="2" borderId="4" xfId="0" applyFill="1" applyBorder="1" applyAlignment="1" applyProtection="1">
      <alignment horizontal="center" wrapText="1"/>
      <protection locked="0"/>
    </xf>
    <xf numFmtId="0" fontId="0" fillId="2" borderId="29" xfId="0" applyFill="1" applyBorder="1" applyAlignment="1" applyProtection="1">
      <alignment horizontal="center" wrapText="1"/>
      <protection locked="0"/>
    </xf>
    <xf numFmtId="0" fontId="6" fillId="0" borderId="0" xfId="0" applyFont="1"/>
    <xf numFmtId="9" fontId="6" fillId="0" borderId="0" xfId="2" applyFont="1" applyFill="1" applyBorder="1"/>
    <xf numFmtId="0" fontId="0" fillId="0" borderId="49" xfId="0" applyBorder="1"/>
    <xf numFmtId="0" fontId="0" fillId="2" borderId="1" xfId="0" applyFill="1" applyBorder="1" applyProtection="1">
      <protection locked="0"/>
    </xf>
    <xf numFmtId="0" fontId="0" fillId="0" borderId="3" xfId="0" applyBorder="1" applyAlignment="1">
      <alignment horizontal="center"/>
    </xf>
    <xf numFmtId="0" fontId="0" fillId="0" borderId="25" xfId="0" applyBorder="1" applyAlignment="1">
      <alignment horizontal="center"/>
    </xf>
    <xf numFmtId="0" fontId="0" fillId="0" borderId="9" xfId="0" applyBorder="1"/>
    <xf numFmtId="0" fontId="0" fillId="0" borderId="32" xfId="0" applyBorder="1"/>
    <xf numFmtId="0" fontId="0" fillId="0" borderId="36" xfId="0" applyBorder="1" applyAlignment="1">
      <alignment horizontal="centerContinuous"/>
    </xf>
    <xf numFmtId="0" fontId="0" fillId="0" borderId="42" xfId="0" applyBorder="1" applyAlignment="1">
      <alignment horizontal="centerContinuous"/>
    </xf>
    <xf numFmtId="0" fontId="0" fillId="0" borderId="5" xfId="0" applyBorder="1" applyAlignment="1">
      <alignment wrapText="1"/>
    </xf>
    <xf numFmtId="0" fontId="0" fillId="0" borderId="41" xfId="0" applyBorder="1"/>
    <xf numFmtId="0" fontId="0" fillId="0" borderId="51" xfId="0" applyBorder="1"/>
    <xf numFmtId="0" fontId="0" fillId="0" borderId="53" xfId="0" applyBorder="1"/>
    <xf numFmtId="164" fontId="0" fillId="0" borderId="0" xfId="0" applyNumberFormat="1" applyAlignment="1">
      <alignment horizontal="center" wrapText="1"/>
    </xf>
    <xf numFmtId="1" fontId="0" fillId="0" borderId="1" xfId="0" applyNumberFormat="1" applyBorder="1"/>
    <xf numFmtId="1" fontId="0" fillId="2" borderId="29" xfId="0" applyNumberFormat="1" applyFill="1" applyBorder="1" applyAlignment="1" applyProtection="1">
      <alignment horizontal="center"/>
      <protection locked="0"/>
    </xf>
    <xf numFmtId="1" fontId="0" fillId="2" borderId="30" xfId="0" applyNumberFormat="1" applyFill="1" applyBorder="1" applyAlignment="1" applyProtection="1">
      <alignment horizontal="center"/>
      <protection locked="0"/>
    </xf>
    <xf numFmtId="0" fontId="0" fillId="0" borderId="18" xfId="0" applyBorder="1" applyAlignment="1">
      <alignment wrapText="1"/>
    </xf>
    <xf numFmtId="0" fontId="0" fillId="4" borderId="0" xfId="0" applyFill="1"/>
    <xf numFmtId="0" fontId="0" fillId="2" borderId="18" xfId="0" applyFill="1" applyBorder="1" applyProtection="1">
      <protection locked="0"/>
    </xf>
    <xf numFmtId="0" fontId="4" fillId="0" borderId="0" xfId="0" applyFont="1" applyAlignment="1">
      <alignment horizontal="center"/>
    </xf>
    <xf numFmtId="0" fontId="1" fillId="0" borderId="18" xfId="0" applyFont="1" applyBorder="1" applyAlignment="1">
      <alignment horizontal="center" wrapText="1"/>
    </xf>
    <xf numFmtId="0" fontId="1" fillId="0" borderId="22" xfId="0" applyFont="1" applyBorder="1" applyAlignment="1">
      <alignment horizontal="center" wrapText="1"/>
    </xf>
    <xf numFmtId="0" fontId="0" fillId="5" borderId="1" xfId="0" applyFill="1" applyBorder="1" applyProtection="1">
      <protection locked="0"/>
    </xf>
    <xf numFmtId="0" fontId="0" fillId="0" borderId="0" xfId="0" applyAlignment="1">
      <alignment horizontal="center" wrapText="1"/>
    </xf>
    <xf numFmtId="0" fontId="0" fillId="0" borderId="1" xfId="0" applyBorder="1" applyProtection="1">
      <protection locked="0"/>
    </xf>
    <xf numFmtId="0" fontId="1" fillId="0" borderId="0" xfId="0" applyFont="1"/>
    <xf numFmtId="0" fontId="9" fillId="0" borderId="0" xfId="0" applyFont="1"/>
    <xf numFmtId="0" fontId="0" fillId="0" borderId="2" xfId="0" applyBorder="1"/>
    <xf numFmtId="0" fontId="0" fillId="0" borderId="14" xfId="0" applyBorder="1"/>
    <xf numFmtId="0" fontId="0" fillId="0" borderId="3" xfId="0" applyBorder="1" applyAlignment="1">
      <alignment wrapText="1"/>
    </xf>
    <xf numFmtId="0" fontId="0" fillId="0" borderId="14" xfId="0" applyBorder="1" applyAlignment="1">
      <alignment wrapText="1"/>
    </xf>
    <xf numFmtId="0" fontId="0" fillId="0" borderId="27" xfId="0" applyBorder="1" applyAlignment="1">
      <alignment wrapText="1"/>
    </xf>
    <xf numFmtId="0" fontId="0" fillId="0" borderId="4" xfId="0" applyBorder="1"/>
    <xf numFmtId="164" fontId="0" fillId="0" borderId="1" xfId="0" applyNumberFormat="1" applyBorder="1" applyAlignment="1">
      <alignment wrapText="1"/>
    </xf>
    <xf numFmtId="164" fontId="0" fillId="0" borderId="28" xfId="0" applyNumberFormat="1" applyBorder="1" applyAlignment="1">
      <alignment wrapText="1"/>
    </xf>
    <xf numFmtId="0" fontId="0" fillId="0" borderId="46" xfId="0" applyBorder="1"/>
    <xf numFmtId="0" fontId="0" fillId="0" borderId="46" xfId="0" applyBorder="1" applyAlignment="1">
      <alignment wrapText="1"/>
    </xf>
    <xf numFmtId="164" fontId="0" fillId="0" borderId="46" xfId="0" applyNumberFormat="1" applyBorder="1" applyAlignment="1">
      <alignment wrapText="1"/>
    </xf>
    <xf numFmtId="164" fontId="0" fillId="0" borderId="46" xfId="0" applyNumberFormat="1" applyBorder="1"/>
    <xf numFmtId="164" fontId="0" fillId="0" borderId="47" xfId="0" applyNumberFormat="1" applyBorder="1"/>
    <xf numFmtId="0" fontId="0" fillId="0" borderId="10" xfId="0" applyBorder="1"/>
    <xf numFmtId="0" fontId="0" fillId="0" borderId="17" xfId="0" applyBorder="1"/>
    <xf numFmtId="0" fontId="0" fillId="0" borderId="11" xfId="0" applyBorder="1" applyAlignment="1">
      <alignment wrapText="1"/>
    </xf>
    <xf numFmtId="0" fontId="0" fillId="0" borderId="45" xfId="0" applyBorder="1" applyAlignment="1">
      <alignment wrapText="1"/>
    </xf>
    <xf numFmtId="0" fontId="0" fillId="0" borderId="28" xfId="0" applyBorder="1" applyAlignment="1">
      <alignment wrapText="1"/>
    </xf>
    <xf numFmtId="164" fontId="0" fillId="0" borderId="28" xfId="0" applyNumberFormat="1" applyBorder="1" applyAlignment="1">
      <alignment horizontal="center" wrapText="1"/>
    </xf>
    <xf numFmtId="164" fontId="0" fillId="0" borderId="47" xfId="0" applyNumberFormat="1" applyBorder="1" applyAlignment="1">
      <alignment horizontal="center"/>
    </xf>
    <xf numFmtId="0" fontId="0" fillId="0" borderId="28" xfId="0" applyBorder="1" applyAlignment="1">
      <alignment horizontal="center" wrapText="1"/>
    </xf>
    <xf numFmtId="0" fontId="0" fillId="0" borderId="7" xfId="0" applyBorder="1" applyAlignment="1">
      <alignment horizontal="center" wrapText="1"/>
    </xf>
    <xf numFmtId="0" fontId="0" fillId="0" borderId="36" xfId="0" applyBorder="1" applyAlignment="1">
      <alignment horizontal="center" wrapText="1"/>
    </xf>
    <xf numFmtId="0" fontId="0" fillId="0" borderId="42" xfId="0" applyBorder="1" applyAlignment="1">
      <alignment horizontal="center" wrapText="1"/>
    </xf>
    <xf numFmtId="9" fontId="0" fillId="0" borderId="32" xfId="0" applyNumberFormat="1" applyBorder="1"/>
    <xf numFmtId="9" fontId="0" fillId="0" borderId="31" xfId="0" applyNumberFormat="1" applyBorder="1"/>
    <xf numFmtId="9" fontId="0" fillId="0" borderId="33" xfId="0" applyNumberFormat="1" applyBorder="1"/>
    <xf numFmtId="0" fontId="0" fillId="0" borderId="13" xfId="0" applyBorder="1"/>
    <xf numFmtId="0" fontId="0" fillId="0" borderId="15" xfId="0" applyBorder="1"/>
    <xf numFmtId="0" fontId="0" fillId="0" borderId="12" xfId="0" applyBorder="1"/>
    <xf numFmtId="0" fontId="0" fillId="0" borderId="16" xfId="0" applyBorder="1"/>
    <xf numFmtId="0" fontId="0" fillId="0" borderId="2" xfId="0" applyBorder="1" applyAlignment="1">
      <alignment horizontal="center"/>
    </xf>
    <xf numFmtId="0" fontId="0" fillId="0" borderId="14" xfId="0" applyBorder="1" applyAlignment="1">
      <alignment horizontal="center" wrapText="1"/>
    </xf>
    <xf numFmtId="9" fontId="6" fillId="0" borderId="1" xfId="2" applyFont="1" applyFill="1" applyBorder="1"/>
    <xf numFmtId="0" fontId="0" fillId="0" borderId="5" xfId="0" applyBorder="1"/>
    <xf numFmtId="9" fontId="6" fillId="0" borderId="6" xfId="2" applyFont="1" applyFill="1" applyBorder="1"/>
    <xf numFmtId="9" fontId="0" fillId="0" borderId="55" xfId="0" applyNumberFormat="1" applyBorder="1"/>
    <xf numFmtId="9" fontId="0" fillId="0" borderId="6" xfId="0" applyNumberFormat="1" applyBorder="1"/>
    <xf numFmtId="0" fontId="0" fillId="0" borderId="8" xfId="0" applyBorder="1" applyAlignment="1">
      <alignment wrapText="1"/>
    </xf>
    <xf numFmtId="0" fontId="0" fillId="0" borderId="9" xfId="0" applyBorder="1" applyAlignment="1">
      <alignment wrapText="1"/>
    </xf>
    <xf numFmtId="0" fontId="0" fillId="0" borderId="2" xfId="0" applyBorder="1" applyAlignment="1">
      <alignment horizontal="center" wrapText="1"/>
    </xf>
    <xf numFmtId="0" fontId="0" fillId="0" borderId="4" xfId="0" applyBorder="1" applyAlignment="1">
      <alignment wrapText="1"/>
    </xf>
    <xf numFmtId="0" fontId="0" fillId="0" borderId="14" xfId="0" applyBorder="1" applyAlignment="1">
      <alignment horizontal="center"/>
    </xf>
    <xf numFmtId="0" fontId="0" fillId="0" borderId="21" xfId="0" applyBorder="1" applyAlignment="1">
      <alignment wrapText="1"/>
    </xf>
    <xf numFmtId="0" fontId="0" fillId="0" borderId="48" xfId="0" applyBorder="1" applyAlignment="1">
      <alignment horizontal="center"/>
    </xf>
    <xf numFmtId="0" fontId="0" fillId="0" borderId="52" xfId="0" applyBorder="1"/>
    <xf numFmtId="0" fontId="0" fillId="0" borderId="29" xfId="0" applyBorder="1"/>
    <xf numFmtId="0" fontId="0" fillId="0" borderId="50" xfId="0" applyBorder="1" applyAlignment="1">
      <alignment horizontal="center"/>
    </xf>
    <xf numFmtId="0" fontId="0" fillId="0" borderId="54" xfId="0" applyBorder="1"/>
    <xf numFmtId="0" fontId="0" fillId="0" borderId="6" xfId="0" applyBorder="1"/>
    <xf numFmtId="0" fontId="0" fillId="0" borderId="30" xfId="0" applyBorder="1"/>
    <xf numFmtId="0" fontId="0" fillId="5" borderId="1" xfId="0" applyFill="1" applyBorder="1" applyAlignment="1" applyProtection="1">
      <alignment wrapText="1"/>
      <protection locked="0"/>
    </xf>
    <xf numFmtId="0" fontId="0" fillId="5" borderId="0" xfId="0" applyFill="1" applyProtection="1">
      <protection locked="0"/>
    </xf>
    <xf numFmtId="9" fontId="0" fillId="0" borderId="29" xfId="0" applyNumberFormat="1" applyBorder="1"/>
    <xf numFmtId="9" fontId="0" fillId="0" borderId="30" xfId="0" applyNumberFormat="1" applyBorder="1"/>
    <xf numFmtId="0" fontId="9" fillId="0" borderId="1" xfId="0" applyFont="1" applyBorder="1" applyAlignment="1">
      <alignment horizontal="center"/>
    </xf>
    <xf numFmtId="0" fontId="1" fillId="0" borderId="0" xfId="0" applyFont="1" applyAlignment="1">
      <alignment horizontal="center"/>
    </xf>
    <xf numFmtId="0" fontId="1" fillId="0" borderId="0" xfId="0" applyFont="1" applyAlignment="1">
      <alignment horizontal="left"/>
    </xf>
    <xf numFmtId="0" fontId="0" fillId="5" borderId="32" xfId="0" applyFill="1" applyBorder="1" applyAlignment="1" applyProtection="1">
      <alignment wrapText="1"/>
      <protection locked="0"/>
    </xf>
    <xf numFmtId="0" fontId="0" fillId="5" borderId="31" xfId="0" applyFill="1" applyBorder="1" applyAlignment="1" applyProtection="1">
      <alignment wrapText="1"/>
      <protection locked="0"/>
    </xf>
    <xf numFmtId="0" fontId="0" fillId="5" borderId="33" xfId="0" applyFill="1" applyBorder="1" applyAlignment="1" applyProtection="1">
      <alignment wrapText="1"/>
      <protection locked="0"/>
    </xf>
    <xf numFmtId="165" fontId="0" fillId="0" borderId="32" xfId="0" applyNumberFormat="1" applyBorder="1"/>
    <xf numFmtId="165" fontId="0" fillId="0" borderId="33" xfId="0" applyNumberFormat="1" applyBorder="1"/>
    <xf numFmtId="165" fontId="0" fillId="0" borderId="1" xfId="0" applyNumberFormat="1" applyBorder="1" applyProtection="1">
      <protection locked="0"/>
    </xf>
    <xf numFmtId="0" fontId="0" fillId="0" borderId="56" xfId="0" applyBorder="1"/>
    <xf numFmtId="164" fontId="0" fillId="0" borderId="15" xfId="0" applyNumberFormat="1" applyBorder="1" applyAlignment="1">
      <alignment wrapText="1"/>
    </xf>
    <xf numFmtId="0" fontId="0" fillId="0" borderId="16" xfId="0" applyBorder="1" applyAlignment="1">
      <alignment wrapText="1"/>
    </xf>
    <xf numFmtId="0" fontId="0" fillId="0" borderId="12" xfId="0" applyBorder="1" applyAlignment="1">
      <alignment wrapText="1"/>
    </xf>
    <xf numFmtId="0" fontId="0" fillId="0" borderId="0" xfId="0" applyAlignment="1" applyProtection="1">
      <alignment wrapText="1"/>
      <protection locked="0"/>
    </xf>
    <xf numFmtId="0" fontId="0" fillId="0" borderId="62" xfId="0" applyBorder="1" applyAlignment="1">
      <alignment horizontal="center" wrapText="1"/>
    </xf>
    <xf numFmtId="9" fontId="0" fillId="0" borderId="12" xfId="0" applyNumberFormat="1" applyBorder="1"/>
    <xf numFmtId="9" fontId="0" fillId="0" borderId="63" xfId="0" applyNumberFormat="1" applyBorder="1"/>
    <xf numFmtId="9" fontId="0" fillId="0" borderId="16" xfId="0" applyNumberFormat="1" applyBorder="1"/>
    <xf numFmtId="0" fontId="1" fillId="0" borderId="7" xfId="0" applyFont="1" applyBorder="1" applyAlignment="1">
      <alignment horizontal="center" wrapText="1"/>
    </xf>
    <xf numFmtId="0" fontId="0" fillId="0" borderId="1" xfId="0" applyBorder="1" applyAlignment="1" applyProtection="1">
      <alignment wrapText="1"/>
      <protection locked="0"/>
    </xf>
    <xf numFmtId="0" fontId="0" fillId="0" borderId="3" xfId="0" applyBorder="1"/>
    <xf numFmtId="0" fontId="1" fillId="0" borderId="3" xfId="0" applyFont="1" applyBorder="1" applyAlignment="1">
      <alignment horizontal="center"/>
    </xf>
    <xf numFmtId="0" fontId="0" fillId="0" borderId="26" xfId="0" applyBorder="1"/>
    <xf numFmtId="165" fontId="0" fillId="0" borderId="1" xfId="0" applyNumberFormat="1" applyBorder="1" applyAlignment="1">
      <alignment horizontal="center"/>
    </xf>
    <xf numFmtId="165" fontId="0" fillId="0" borderId="26" xfId="0" applyNumberFormat="1" applyBorder="1"/>
    <xf numFmtId="1" fontId="0" fillId="0" borderId="1" xfId="0" applyNumberFormat="1" applyBorder="1" applyAlignment="1">
      <alignment horizontal="center"/>
    </xf>
    <xf numFmtId="9" fontId="0" fillId="0" borderId="1" xfId="0" applyNumberFormat="1" applyBorder="1" applyAlignment="1">
      <alignment horizontal="center"/>
    </xf>
    <xf numFmtId="9" fontId="0" fillId="0" borderId="19" xfId="0" applyNumberFormat="1" applyBorder="1"/>
    <xf numFmtId="9" fontId="0" fillId="0" borderId="26" xfId="0" applyNumberFormat="1" applyBorder="1"/>
    <xf numFmtId="165" fontId="0" fillId="0" borderId="19" xfId="0" applyNumberFormat="1" applyBorder="1"/>
    <xf numFmtId="0" fontId="0" fillId="0" borderId="6" xfId="0" applyBorder="1" applyAlignment="1">
      <alignment horizontal="center"/>
    </xf>
    <xf numFmtId="9" fontId="0" fillId="0" borderId="6" xfId="0" applyNumberFormat="1" applyBorder="1" applyAlignment="1">
      <alignment horizontal="center"/>
    </xf>
    <xf numFmtId="1" fontId="0" fillId="0" borderId="29" xfId="0" applyNumberFormat="1" applyBorder="1" applyAlignment="1">
      <alignment horizontal="center"/>
    </xf>
    <xf numFmtId="0" fontId="0" fillId="0" borderId="4"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0" fillId="0" borderId="18" xfId="0" applyBorder="1" applyAlignment="1">
      <alignment horizontal="center"/>
    </xf>
    <xf numFmtId="0" fontId="0" fillId="0" borderId="12" xfId="0" applyBorder="1" applyAlignment="1">
      <alignment horizontal="center"/>
    </xf>
    <xf numFmtId="0" fontId="0" fillId="0" borderId="55" xfId="0" applyBorder="1" applyAlignment="1">
      <alignment horizontal="center"/>
    </xf>
    <xf numFmtId="0" fontId="0" fillId="0" borderId="18" xfId="0" applyBorder="1" applyAlignment="1">
      <alignment horizontal="center" wrapText="1"/>
    </xf>
    <xf numFmtId="0" fontId="0" fillId="0" borderId="12" xfId="0" applyBorder="1" applyAlignment="1">
      <alignment horizontal="center" wrapText="1"/>
    </xf>
    <xf numFmtId="0" fontId="0" fillId="0" borderId="55" xfId="0" applyBorder="1" applyAlignment="1">
      <alignment horizontal="center" wrapText="1"/>
    </xf>
    <xf numFmtId="0" fontId="0" fillId="0" borderId="21"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1" fontId="0" fillId="0" borderId="20" xfId="0" applyNumberFormat="1" applyBorder="1" applyAlignment="1">
      <alignment horizontal="center" wrapText="1"/>
    </xf>
    <xf numFmtId="1" fontId="0" fillId="0" borderId="20" xfId="0" applyNumberFormat="1" applyBorder="1" applyAlignment="1">
      <alignment horizontal="center"/>
    </xf>
    <xf numFmtId="1" fontId="0" fillId="2" borderId="4" xfId="0" applyNumberFormat="1" applyFill="1" applyBorder="1" applyAlignment="1" applyProtection="1">
      <alignment horizontal="center"/>
      <protection locked="0"/>
    </xf>
    <xf numFmtId="1" fontId="0" fillId="2" borderId="1" xfId="0" applyNumberFormat="1" applyFill="1" applyBorder="1" applyAlignment="1" applyProtection="1">
      <alignment horizontal="center"/>
      <protection locked="0"/>
    </xf>
    <xf numFmtId="0" fontId="0" fillId="0" borderId="51" xfId="0" applyBorder="1" applyAlignment="1">
      <alignment horizontal="center"/>
    </xf>
    <xf numFmtId="1" fontId="0" fillId="2" borderId="4" xfId="0" applyNumberFormat="1" applyFill="1" applyBorder="1" applyAlignment="1" applyProtection="1">
      <alignment horizontal="center" wrapText="1"/>
      <protection locked="0"/>
    </xf>
    <xf numFmtId="1" fontId="0" fillId="2" borderId="1" xfId="0" applyNumberFormat="1" applyFill="1" applyBorder="1" applyAlignment="1" applyProtection="1">
      <alignment horizontal="center" wrapText="1"/>
      <protection locked="0"/>
    </xf>
    <xf numFmtId="1" fontId="0" fillId="2" borderId="29" xfId="0" applyNumberFormat="1" applyFill="1" applyBorder="1" applyAlignment="1" applyProtection="1">
      <alignment horizontal="center" wrapText="1"/>
      <protection locked="0"/>
    </xf>
    <xf numFmtId="1" fontId="0" fillId="0" borderId="51" xfId="0" applyNumberFormat="1" applyBorder="1" applyAlignment="1">
      <alignment horizontal="center"/>
    </xf>
    <xf numFmtId="1" fontId="0" fillId="5" borderId="1" xfId="0" applyNumberFormat="1" applyFill="1" applyBorder="1" applyProtection="1">
      <protection locked="0"/>
    </xf>
    <xf numFmtId="1" fontId="0" fillId="0" borderId="1" xfId="0" applyNumberFormat="1" applyBorder="1" applyProtection="1">
      <protection locked="0"/>
    </xf>
    <xf numFmtId="0" fontId="9" fillId="0" borderId="1" xfId="0" applyFont="1" applyBorder="1"/>
    <xf numFmtId="0" fontId="9" fillId="0" borderId="1" xfId="0" applyFont="1" applyBorder="1" applyAlignment="1">
      <alignment wrapText="1"/>
    </xf>
    <xf numFmtId="0" fontId="9" fillId="0" borderId="0" xfId="0" applyFont="1" applyAlignment="1">
      <alignment wrapText="1"/>
    </xf>
    <xf numFmtId="1" fontId="0" fillId="5" borderId="1" xfId="0" applyNumberFormat="1" applyFill="1" applyBorder="1" applyAlignment="1" applyProtection="1">
      <alignment wrapText="1"/>
      <protection locked="0"/>
    </xf>
    <xf numFmtId="0" fontId="18" fillId="0" borderId="0" xfId="0" applyFont="1" applyAlignment="1">
      <alignment wrapText="1"/>
    </xf>
    <xf numFmtId="164" fontId="18" fillId="0" borderId="0" xfId="0" applyNumberFormat="1" applyFont="1" applyAlignment="1">
      <alignment wrapText="1"/>
    </xf>
    <xf numFmtId="164" fontId="20" fillId="0" borderId="0" xfId="0" applyNumberFormat="1" applyFont="1" applyAlignment="1">
      <alignment wrapText="1"/>
    </xf>
    <xf numFmtId="164" fontId="18" fillId="0" borderId="0" xfId="0" applyNumberFormat="1" applyFont="1"/>
    <xf numFmtId="0" fontId="18" fillId="0" borderId="0" xfId="0" applyFont="1"/>
    <xf numFmtId="9" fontId="18" fillId="0" borderId="0" xfId="0" applyNumberFormat="1" applyFont="1"/>
    <xf numFmtId="0" fontId="0" fillId="5" borderId="1" xfId="0" applyFill="1" applyBorder="1" applyAlignment="1" applyProtection="1">
      <alignment horizontal="center"/>
      <protection locked="0"/>
    </xf>
    <xf numFmtId="0" fontId="0" fillId="5" borderId="6" xfId="0" applyFill="1" applyBorder="1" applyAlignment="1" applyProtection="1">
      <alignment horizontal="center"/>
      <protection locked="0"/>
    </xf>
    <xf numFmtId="0" fontId="0" fillId="0" borderId="0" xfId="0" applyProtection="1">
      <protection locked="0"/>
    </xf>
    <xf numFmtId="0" fontId="0" fillId="0" borderId="37" xfId="0" applyBorder="1" applyAlignment="1">
      <alignment wrapText="1"/>
    </xf>
    <xf numFmtId="1" fontId="0" fillId="7" borderId="1" xfId="0" applyNumberFormat="1" applyFill="1" applyBorder="1" applyProtection="1">
      <protection locked="0"/>
    </xf>
    <xf numFmtId="1" fontId="0" fillId="7" borderId="31" xfId="0" applyNumberFormat="1" applyFill="1" applyBorder="1" applyProtection="1">
      <protection locked="0"/>
    </xf>
    <xf numFmtId="1" fontId="0" fillId="7" borderId="6" xfId="0" applyNumberFormat="1" applyFill="1" applyBorder="1" applyProtection="1">
      <protection locked="0"/>
    </xf>
    <xf numFmtId="1" fontId="6" fillId="7" borderId="6" xfId="0" applyNumberFormat="1" applyFont="1" applyFill="1" applyBorder="1" applyProtection="1">
      <protection locked="0"/>
    </xf>
    <xf numFmtId="0" fontId="12" fillId="0" borderId="64" xfId="0" applyFont="1" applyBorder="1" applyAlignment="1" applyProtection="1">
      <alignment horizontal="center" wrapText="1"/>
      <protection locked="0"/>
    </xf>
    <xf numFmtId="165" fontId="0" fillId="5" borderId="52" xfId="0" applyNumberFormat="1" applyFill="1" applyBorder="1" applyProtection="1">
      <protection locked="0"/>
    </xf>
    <xf numFmtId="0" fontId="1" fillId="0" borderId="64" xfId="0" applyFont="1" applyBorder="1" applyAlignment="1" applyProtection="1">
      <alignment horizontal="center" wrapText="1"/>
      <protection locked="0"/>
    </xf>
    <xf numFmtId="9" fontId="0" fillId="0" borderId="1" xfId="0" applyNumberFormat="1" applyBorder="1" applyProtection="1">
      <protection locked="0"/>
    </xf>
    <xf numFmtId="1" fontId="0" fillId="2" borderId="52" xfId="0" applyNumberFormat="1" applyFill="1" applyBorder="1" applyAlignment="1" applyProtection="1">
      <alignment horizontal="center"/>
      <protection locked="0"/>
    </xf>
    <xf numFmtId="1" fontId="0" fillId="2" borderId="51" xfId="0" applyNumberFormat="1" applyFill="1" applyBorder="1" applyAlignment="1" applyProtection="1">
      <alignment horizontal="center"/>
      <protection locked="0"/>
    </xf>
    <xf numFmtId="1" fontId="0" fillId="2" borderId="19" xfId="0" applyNumberFormat="1" applyFill="1" applyBorder="1" applyAlignment="1" applyProtection="1">
      <alignment horizontal="center"/>
      <protection locked="0"/>
    </xf>
    <xf numFmtId="1" fontId="0" fillId="2" borderId="20" xfId="0" applyNumberFormat="1" applyFill="1" applyBorder="1" applyAlignment="1" applyProtection="1">
      <alignment horizontal="center"/>
      <protection locked="0"/>
    </xf>
    <xf numFmtId="0" fontId="0" fillId="0" borderId="67" xfId="0" applyBorder="1"/>
    <xf numFmtId="1" fontId="0" fillId="2" borderId="68" xfId="0" applyNumberFormat="1" applyFill="1" applyBorder="1" applyAlignment="1" applyProtection="1">
      <alignment horizontal="center"/>
      <protection locked="0"/>
    </xf>
    <xf numFmtId="0" fontId="0" fillId="0" borderId="69" xfId="0" applyBorder="1" applyAlignment="1">
      <alignment horizontal="center"/>
    </xf>
    <xf numFmtId="0" fontId="0" fillId="0" borderId="70" xfId="0" applyBorder="1" applyAlignment="1">
      <alignment horizontal="left" indent="2"/>
    </xf>
    <xf numFmtId="1" fontId="0" fillId="2" borderId="5" xfId="0" applyNumberFormat="1" applyFill="1" applyBorder="1" applyAlignment="1" applyProtection="1">
      <alignment horizontal="center"/>
      <protection locked="0"/>
    </xf>
    <xf numFmtId="1" fontId="0" fillId="2" borderId="18" xfId="0" applyNumberFormat="1" applyFill="1" applyBorder="1" applyAlignment="1" applyProtection="1">
      <alignment horizontal="center"/>
      <protection locked="0"/>
    </xf>
    <xf numFmtId="1" fontId="0" fillId="2" borderId="58" xfId="0" applyNumberFormat="1" applyFill="1" applyBorder="1" applyAlignment="1" applyProtection="1">
      <alignment horizontal="center"/>
      <protection locked="0"/>
    </xf>
    <xf numFmtId="1" fontId="0" fillId="0" borderId="53" xfId="0" applyNumberFormat="1" applyBorder="1" applyAlignment="1">
      <alignment horizontal="center"/>
    </xf>
    <xf numFmtId="1" fontId="0" fillId="0" borderId="69" xfId="0" applyNumberFormat="1" applyBorder="1" applyAlignment="1">
      <alignment horizontal="center"/>
    </xf>
    <xf numFmtId="1" fontId="0" fillId="2" borderId="6" xfId="0" applyNumberFormat="1" applyFill="1" applyBorder="1" applyAlignment="1" applyProtection="1">
      <alignment horizontal="center"/>
      <protection locked="0"/>
    </xf>
    <xf numFmtId="1" fontId="0" fillId="2" borderId="21" xfId="0" applyNumberFormat="1" applyFill="1" applyBorder="1" applyAlignment="1" applyProtection="1">
      <alignment horizontal="center"/>
      <protection locked="0"/>
    </xf>
    <xf numFmtId="0" fontId="0" fillId="0" borderId="45" xfId="0" applyBorder="1" applyAlignment="1">
      <alignment horizontal="center" wrapText="1"/>
    </xf>
    <xf numFmtId="0" fontId="0" fillId="0" borderId="2" xfId="0" applyBorder="1" applyAlignment="1">
      <alignment wrapText="1"/>
    </xf>
    <xf numFmtId="0" fontId="0" fillId="0" borderId="74" xfId="0" applyBorder="1"/>
    <xf numFmtId="0" fontId="0" fillId="0" borderId="75" xfId="0" applyBorder="1" applyAlignment="1">
      <alignment horizontal="center" wrapText="1"/>
    </xf>
    <xf numFmtId="9" fontId="0" fillId="0" borderId="76" xfId="0" applyNumberFormat="1" applyBorder="1"/>
    <xf numFmtId="1" fontId="0" fillId="7" borderId="4" xfId="0" applyNumberFormat="1" applyFill="1" applyBorder="1" applyProtection="1">
      <protection locked="0"/>
    </xf>
    <xf numFmtId="1" fontId="0" fillId="7" borderId="54" xfId="0" applyNumberFormat="1" applyFill="1" applyBorder="1" applyProtection="1">
      <protection locked="0"/>
    </xf>
    <xf numFmtId="9" fontId="0" fillId="0" borderId="77" xfId="0" applyNumberFormat="1" applyBorder="1"/>
    <xf numFmtId="0" fontId="0" fillId="0" borderId="79" xfId="0" applyBorder="1" applyAlignment="1">
      <alignment horizontal="center" wrapText="1"/>
    </xf>
    <xf numFmtId="0" fontId="0" fillId="0" borderId="78" xfId="0" applyBorder="1" applyAlignment="1">
      <alignment horizontal="center" wrapText="1"/>
    </xf>
    <xf numFmtId="9" fontId="0" fillId="0" borderId="67" xfId="0" applyNumberFormat="1" applyBorder="1"/>
    <xf numFmtId="9" fontId="0" fillId="0" borderId="81" xfId="0" applyNumberFormat="1" applyBorder="1"/>
    <xf numFmtId="9" fontId="0" fillId="0" borderId="80" xfId="0" applyNumberFormat="1" applyBorder="1"/>
    <xf numFmtId="0" fontId="0" fillId="0" borderId="72" xfId="0" applyBorder="1" applyAlignment="1">
      <alignment horizontal="center" wrapText="1"/>
    </xf>
    <xf numFmtId="0" fontId="0" fillId="0" borderId="82" xfId="0" applyBorder="1" applyAlignment="1">
      <alignment horizontal="center" wrapText="1"/>
    </xf>
    <xf numFmtId="1" fontId="0" fillId="7" borderId="52" xfId="0" applyNumberFormat="1" applyFill="1" applyBorder="1" applyProtection="1">
      <protection locked="0"/>
    </xf>
    <xf numFmtId="9" fontId="0" fillId="0" borderId="83" xfId="0" applyNumberFormat="1" applyBorder="1"/>
    <xf numFmtId="9" fontId="0" fillId="0" borderId="66" xfId="0" applyNumberFormat="1" applyBorder="1"/>
    <xf numFmtId="1" fontId="0" fillId="7" borderId="43" xfId="0" applyNumberFormat="1" applyFill="1" applyBorder="1" applyProtection="1">
      <protection locked="0"/>
    </xf>
    <xf numFmtId="0" fontId="0" fillId="0" borderId="49" xfId="0" applyBorder="1" applyAlignment="1">
      <alignment horizontal="center" wrapText="1"/>
    </xf>
    <xf numFmtId="0" fontId="0" fillId="0" borderId="52" xfId="0" applyBorder="1" applyAlignment="1">
      <alignment wrapText="1"/>
    </xf>
    <xf numFmtId="0" fontId="1" fillId="0" borderId="0" xfId="0" applyFont="1" applyAlignment="1">
      <alignment wrapText="1"/>
    </xf>
    <xf numFmtId="0" fontId="7" fillId="0" borderId="0" xfId="0" applyFont="1" applyAlignment="1">
      <alignment horizontal="center" wrapText="1"/>
    </xf>
    <xf numFmtId="0" fontId="17" fillId="0" borderId="0" xfId="0" applyFont="1" applyAlignment="1">
      <alignment horizontal="center" wrapText="1"/>
    </xf>
    <xf numFmtId="0" fontId="0" fillId="0" borderId="0" xfId="0" applyAlignment="1">
      <alignment wrapText="1"/>
    </xf>
    <xf numFmtId="0" fontId="0" fillId="0" borderId="0" xfId="0" applyAlignment="1">
      <alignment vertical="center" wrapText="1"/>
    </xf>
    <xf numFmtId="0" fontId="10" fillId="0" borderId="0" xfId="0" applyFont="1" applyAlignment="1">
      <alignment horizontal="center"/>
    </xf>
    <xf numFmtId="0" fontId="9" fillId="0" borderId="19" xfId="0" applyFont="1" applyBorder="1" applyAlignment="1">
      <alignment wrapText="1"/>
    </xf>
    <xf numFmtId="0" fontId="16" fillId="0" borderId="0" xfId="0" applyFont="1" applyAlignment="1">
      <alignment horizontal="center"/>
    </xf>
    <xf numFmtId="0" fontId="10" fillId="0" borderId="0" xfId="0" applyFont="1" applyAlignment="1">
      <alignment horizontal="center" wrapText="1"/>
    </xf>
    <xf numFmtId="0" fontId="19" fillId="0" borderId="0" xfId="0" applyFont="1" applyAlignment="1">
      <alignment horizontal="center"/>
    </xf>
    <xf numFmtId="0" fontId="9" fillId="0" borderId="0" xfId="0" applyFont="1" applyAlignment="1">
      <alignment horizontal="center" wrapText="1"/>
    </xf>
    <xf numFmtId="0" fontId="9" fillId="0" borderId="0" xfId="0" applyFont="1" applyAlignment="1">
      <alignment horizontal="center"/>
    </xf>
    <xf numFmtId="9" fontId="0" fillId="0" borderId="0" xfId="0" applyNumberFormat="1" applyAlignment="1">
      <alignment wrapText="1"/>
    </xf>
    <xf numFmtId="0" fontId="7" fillId="0" borderId="0" xfId="0" applyFont="1" applyAlignment="1">
      <alignment horizontal="center"/>
    </xf>
    <xf numFmtId="0" fontId="0" fillId="0" borderId="0" xfId="0" applyAlignment="1">
      <alignment vertical="top" wrapText="1"/>
    </xf>
    <xf numFmtId="0" fontId="2" fillId="0" borderId="0" xfId="0" applyFont="1" applyAlignment="1">
      <alignment horizontal="left" wrapText="1"/>
    </xf>
    <xf numFmtId="0" fontId="0" fillId="0" borderId="0" xfId="0" applyAlignment="1">
      <alignment horizontal="left" wrapText="1"/>
    </xf>
    <xf numFmtId="0" fontId="2" fillId="0" borderId="0" xfId="0" applyFont="1" applyAlignment="1">
      <alignment horizontal="left" vertical="top" wrapText="1"/>
    </xf>
    <xf numFmtId="0" fontId="0" fillId="0" borderId="0" xfId="0" applyAlignment="1">
      <alignment horizontal="left" vertical="top" wrapText="1"/>
    </xf>
    <xf numFmtId="0" fontId="0" fillId="0" borderId="60" xfId="0" applyBorder="1" applyAlignment="1">
      <alignment horizontal="left" vertical="top" wrapText="1"/>
    </xf>
    <xf numFmtId="0" fontId="0" fillId="0" borderId="19"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52" xfId="0" applyBorder="1" applyAlignment="1" applyProtection="1">
      <alignment horizontal="center"/>
      <protection locked="0"/>
    </xf>
    <xf numFmtId="0" fontId="5" fillId="0" borderId="0" xfId="0" applyFont="1" applyAlignment="1">
      <alignment horizontal="center"/>
    </xf>
    <xf numFmtId="0" fontId="15" fillId="0" borderId="41" xfId="0" applyFont="1"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0" fillId="0" borderId="0" xfId="0" applyAlignment="1">
      <alignment horizontal="center"/>
    </xf>
    <xf numFmtId="0" fontId="13" fillId="0" borderId="0" xfId="0" applyFont="1" applyAlignment="1">
      <alignment horizontal="center"/>
    </xf>
    <xf numFmtId="0" fontId="14" fillId="0" borderId="0" xfId="0" applyFont="1" applyAlignment="1">
      <alignment horizontal="center"/>
    </xf>
    <xf numFmtId="0" fontId="17" fillId="0" borderId="0" xfId="0" applyFont="1" applyAlignment="1">
      <alignment horizontal="center"/>
    </xf>
    <xf numFmtId="0" fontId="0" fillId="0" borderId="60" xfId="0" applyBorder="1" applyAlignment="1">
      <alignment horizontal="center"/>
    </xf>
    <xf numFmtId="0" fontId="13" fillId="0" borderId="0" xfId="0" applyFont="1" applyAlignment="1">
      <alignment horizontal="center" vertical="center" wrapText="1"/>
    </xf>
    <xf numFmtId="0" fontId="1" fillId="0" borderId="60" xfId="0" applyFont="1" applyBorder="1" applyAlignment="1">
      <alignment horizontal="center"/>
    </xf>
    <xf numFmtId="0" fontId="0" fillId="0" borderId="71" xfId="0" applyBorder="1" applyAlignment="1">
      <alignment horizontal="center"/>
    </xf>
    <xf numFmtId="0" fontId="0" fillId="0" borderId="48" xfId="0" applyBorder="1" applyAlignment="1">
      <alignment horizontal="center"/>
    </xf>
    <xf numFmtId="0" fontId="0" fillId="0" borderId="58" xfId="0" applyBorder="1" applyAlignment="1">
      <alignment horizontal="center"/>
    </xf>
    <xf numFmtId="0" fontId="0" fillId="0" borderId="3" xfId="0" applyBorder="1" applyAlignment="1">
      <alignment horizontal="center" wrapText="1"/>
    </xf>
    <xf numFmtId="0" fontId="0" fillId="5" borderId="1" xfId="0" applyFill="1" applyBorder="1" applyAlignment="1" applyProtection="1">
      <alignment horizontal="center"/>
      <protection locked="0"/>
    </xf>
    <xf numFmtId="0" fontId="0" fillId="5" borderId="6" xfId="0" applyFill="1" applyBorder="1" applyAlignment="1" applyProtection="1">
      <alignment horizontal="center"/>
      <protection locked="0"/>
    </xf>
    <xf numFmtId="0" fontId="0" fillId="0" borderId="50" xfId="0" applyBorder="1" applyAlignment="1">
      <alignment horizontal="center"/>
    </xf>
    <xf numFmtId="0" fontId="0" fillId="0" borderId="54" xfId="0" applyBorder="1" applyAlignment="1">
      <alignment horizontal="center"/>
    </xf>
    <xf numFmtId="0" fontId="0" fillId="0" borderId="57" xfId="0" applyBorder="1" applyAlignment="1">
      <alignment horizontal="center" wrapText="1"/>
    </xf>
    <xf numFmtId="0" fontId="0" fillId="0" borderId="59" xfId="0" applyBorder="1" applyAlignment="1">
      <alignment horizontal="center" wrapText="1"/>
    </xf>
    <xf numFmtId="0" fontId="1" fillId="0" borderId="66" xfId="0" applyFont="1" applyBorder="1" applyAlignment="1">
      <alignment horizontal="center" wrapText="1"/>
    </xf>
    <xf numFmtId="0" fontId="0" fillId="0" borderId="66" xfId="0" applyBorder="1" applyAlignment="1">
      <alignment horizontal="center" wrapText="1"/>
    </xf>
    <xf numFmtId="0" fontId="1" fillId="0" borderId="66" xfId="0" applyFont="1" applyBorder="1" applyAlignment="1">
      <alignment horizontal="center"/>
    </xf>
    <xf numFmtId="0" fontId="0" fillId="0" borderId="66" xfId="0" applyBorder="1" applyAlignment="1">
      <alignment horizontal="center"/>
    </xf>
    <xf numFmtId="0" fontId="1" fillId="0" borderId="0" xfId="0" applyFont="1" applyAlignment="1">
      <alignment horizontal="center"/>
    </xf>
    <xf numFmtId="0" fontId="11" fillId="6" borderId="0" xfId="3" applyAlignment="1">
      <alignment wrapText="1"/>
    </xf>
    <xf numFmtId="0" fontId="1" fillId="0" borderId="0" xfId="0" applyFont="1" applyAlignment="1">
      <alignment wrapText="1"/>
    </xf>
    <xf numFmtId="0" fontId="9" fillId="0" borderId="0" xfId="0" applyFont="1" applyAlignment="1" applyProtection="1">
      <alignment wrapText="1"/>
      <protection locked="0"/>
    </xf>
    <xf numFmtId="0" fontId="0" fillId="0" borderId="0" xfId="0" applyAlignment="1" applyProtection="1">
      <alignment wrapText="1"/>
      <protection locked="0"/>
    </xf>
    <xf numFmtId="0" fontId="0" fillId="0" borderId="16" xfId="0" applyBorder="1" applyAlignment="1">
      <alignment wrapText="1"/>
    </xf>
    <xf numFmtId="0" fontId="0" fillId="0" borderId="19" xfId="0" applyBorder="1" applyAlignment="1">
      <alignment horizontal="center"/>
    </xf>
    <xf numFmtId="0" fontId="0" fillId="0" borderId="20" xfId="0" applyBorder="1" applyAlignment="1">
      <alignment horizontal="center"/>
    </xf>
    <xf numFmtId="0" fontId="0" fillId="0" borderId="52" xfId="0" applyBorder="1" applyAlignment="1">
      <alignment horizontal="center"/>
    </xf>
    <xf numFmtId="0" fontId="0" fillId="0" borderId="0" xfId="0" applyAlignment="1"/>
    <xf numFmtId="0" fontId="9" fillId="0" borderId="19" xfId="0" applyFont="1" applyBorder="1" applyAlignment="1"/>
    <xf numFmtId="0" fontId="0" fillId="0" borderId="20" xfId="0" applyBorder="1" applyAlignment="1"/>
    <xf numFmtId="0" fontId="0" fillId="0" borderId="52" xfId="0" applyBorder="1" applyAlignment="1"/>
    <xf numFmtId="0" fontId="9" fillId="0" borderId="0" xfId="0" applyFont="1" applyAlignment="1"/>
    <xf numFmtId="0" fontId="0" fillId="0" borderId="16" xfId="0" applyBorder="1" applyAlignment="1"/>
    <xf numFmtId="0" fontId="1" fillId="0" borderId="2" xfId="0" applyFont="1" applyBorder="1"/>
    <xf numFmtId="0" fontId="1" fillId="0" borderId="3" xfId="0" applyFont="1" applyBorder="1" applyAlignment="1">
      <alignment horizontal="center" wrapText="1"/>
    </xf>
    <xf numFmtId="0" fontId="1" fillId="0" borderId="35" xfId="0" applyFont="1" applyBorder="1" applyAlignment="1">
      <alignment horizontal="center" wrapText="1"/>
    </xf>
    <xf numFmtId="0" fontId="1" fillId="0" borderId="37" xfId="0" applyFont="1" applyBorder="1" applyAlignment="1">
      <alignment horizontal="center" wrapText="1"/>
    </xf>
    <xf numFmtId="0" fontId="1" fillId="0" borderId="25" xfId="0" applyFont="1" applyBorder="1" applyAlignment="1">
      <alignment horizontal="center" wrapText="1"/>
    </xf>
    <xf numFmtId="0" fontId="1" fillId="0" borderId="2" xfId="0" applyFont="1" applyBorder="1" applyAlignment="1">
      <alignment horizontal="center" wrapText="1"/>
    </xf>
    <xf numFmtId="0" fontId="1" fillId="0" borderId="21" xfId="0" applyFont="1" applyBorder="1"/>
    <xf numFmtId="0" fontId="1" fillId="0" borderId="23" xfId="0" applyFont="1" applyBorder="1"/>
    <xf numFmtId="0" fontId="1" fillId="0" borderId="10" xfId="0" applyFont="1" applyBorder="1"/>
    <xf numFmtId="0" fontId="1" fillId="0" borderId="24" xfId="0" applyFont="1" applyBorder="1"/>
    <xf numFmtId="0" fontId="2" fillId="0" borderId="0" xfId="0" applyFont="1" applyAlignment="1"/>
    <xf numFmtId="0" fontId="1" fillId="0" borderId="19" xfId="0" applyFont="1" applyBorder="1" applyAlignment="1">
      <alignment vertical="top" wrapText="1"/>
    </xf>
    <xf numFmtId="0" fontId="1" fillId="0" borderId="21" xfId="0" applyFont="1" applyBorder="1" applyAlignment="1">
      <alignment horizontal="center" wrapText="1"/>
    </xf>
    <xf numFmtId="0" fontId="1" fillId="0" borderId="38" xfId="0" applyFont="1" applyBorder="1" applyAlignment="1">
      <alignment horizontal="center" wrapText="1"/>
    </xf>
    <xf numFmtId="0" fontId="1" fillId="0" borderId="1" xfId="0" applyFont="1" applyBorder="1"/>
    <xf numFmtId="0" fontId="1" fillId="0" borderId="20" xfId="0" applyFont="1" applyBorder="1"/>
    <xf numFmtId="16" fontId="1" fillId="0" borderId="0" xfId="0" applyNumberFormat="1" applyFont="1" applyAlignment="1">
      <alignment horizontal="left"/>
    </xf>
    <xf numFmtId="0" fontId="0" fillId="0" borderId="20" xfId="0" applyBorder="1" applyAlignment="1" applyProtection="1">
      <protection locked="0"/>
    </xf>
    <xf numFmtId="0" fontId="0" fillId="0" borderId="52" xfId="0" applyBorder="1" applyAlignment="1" applyProtection="1">
      <protection locked="0"/>
    </xf>
    <xf numFmtId="1" fontId="1" fillId="0" borderId="18" xfId="0" applyNumberFormat="1" applyFont="1" applyBorder="1" applyAlignment="1">
      <alignment wrapText="1"/>
    </xf>
    <xf numFmtId="164" fontId="1" fillId="0" borderId="18" xfId="0" applyNumberFormat="1" applyFont="1" applyBorder="1" applyAlignment="1">
      <alignment wrapText="1"/>
    </xf>
    <xf numFmtId="164" fontId="1" fillId="0" borderId="18" xfId="0" applyNumberFormat="1" applyFont="1" applyBorder="1"/>
    <xf numFmtId="164" fontId="1" fillId="0" borderId="44" xfId="0" applyNumberFormat="1" applyFont="1" applyBorder="1" applyAlignment="1">
      <alignment wrapText="1"/>
    </xf>
    <xf numFmtId="0" fontId="1" fillId="0" borderId="43" xfId="0" applyFont="1" applyBorder="1"/>
    <xf numFmtId="0" fontId="1" fillId="0" borderId="31" xfId="0" applyFont="1" applyBorder="1" applyAlignment="1">
      <alignment wrapText="1"/>
    </xf>
    <xf numFmtId="1" fontId="1" fillId="0" borderId="31" xfId="0" applyNumberFormat="1" applyFont="1" applyBorder="1" applyAlignment="1">
      <alignment wrapText="1"/>
    </xf>
    <xf numFmtId="164" fontId="1" fillId="0" borderId="31" xfId="0" applyNumberFormat="1" applyFont="1" applyBorder="1" applyAlignment="1">
      <alignment wrapText="1"/>
    </xf>
    <xf numFmtId="164" fontId="1" fillId="0" borderId="31" xfId="0" applyNumberFormat="1" applyFont="1" applyBorder="1"/>
    <xf numFmtId="164" fontId="1" fillId="0" borderId="34" xfId="0" applyNumberFormat="1" applyFont="1" applyBorder="1" applyAlignment="1">
      <alignment wrapText="1"/>
    </xf>
    <xf numFmtId="0" fontId="1" fillId="0" borderId="4" xfId="0" applyFont="1" applyBorder="1"/>
    <xf numFmtId="0" fontId="1" fillId="0" borderId="1" xfId="0" applyFont="1" applyBorder="1" applyAlignment="1">
      <alignment wrapText="1"/>
    </xf>
    <xf numFmtId="1" fontId="1" fillId="0" borderId="1" xfId="0" applyNumberFormat="1" applyFont="1" applyBorder="1" applyAlignment="1">
      <alignment wrapText="1"/>
    </xf>
    <xf numFmtId="164" fontId="1" fillId="0" borderId="1" xfId="0" applyNumberFormat="1" applyFont="1" applyBorder="1" applyAlignment="1">
      <alignment wrapText="1"/>
    </xf>
    <xf numFmtId="164" fontId="1" fillId="0" borderId="1" xfId="0" applyNumberFormat="1" applyFont="1" applyBorder="1"/>
    <xf numFmtId="164" fontId="1" fillId="0" borderId="28" xfId="0" applyNumberFormat="1" applyFont="1" applyBorder="1" applyAlignment="1">
      <alignment wrapText="1"/>
    </xf>
    <xf numFmtId="0" fontId="1" fillId="0" borderId="5" xfId="0" applyFont="1" applyBorder="1"/>
    <xf numFmtId="164" fontId="1" fillId="0" borderId="6" xfId="0" applyNumberFormat="1" applyFont="1" applyBorder="1" applyAlignment="1">
      <alignment wrapText="1"/>
    </xf>
    <xf numFmtId="164" fontId="1" fillId="0" borderId="6" xfId="0" applyNumberFormat="1" applyFont="1" applyBorder="1"/>
    <xf numFmtId="0" fontId="1" fillId="0" borderId="1" xfId="0" applyFont="1" applyBorder="1" applyAlignment="1" applyProtection="1">
      <alignment wrapText="1"/>
      <protection locked="0"/>
    </xf>
    <xf numFmtId="0" fontId="1" fillId="0" borderId="61" xfId="0" applyFont="1" applyBorder="1" applyAlignment="1">
      <alignment wrapText="1"/>
    </xf>
    <xf numFmtId="164" fontId="1" fillId="0" borderId="17" xfId="0" applyNumberFormat="1" applyFont="1" applyBorder="1" applyAlignment="1">
      <alignment wrapText="1"/>
    </xf>
    <xf numFmtId="164" fontId="1" fillId="0" borderId="73" xfId="0" applyNumberFormat="1" applyFont="1" applyBorder="1" applyAlignment="1">
      <alignment wrapText="1"/>
    </xf>
    <xf numFmtId="0" fontId="1" fillId="0" borderId="71" xfId="0" applyFont="1" applyBorder="1" applyAlignment="1">
      <alignment horizontal="center"/>
    </xf>
    <xf numFmtId="0" fontId="1" fillId="0" borderId="11" xfId="0" applyFont="1" applyBorder="1" applyAlignment="1">
      <alignment wrapText="1"/>
    </xf>
    <xf numFmtId="164" fontId="1" fillId="0" borderId="28" xfId="0" applyNumberFormat="1" applyFont="1" applyBorder="1" applyAlignment="1">
      <alignment horizontal="center" wrapText="1"/>
    </xf>
    <xf numFmtId="164" fontId="1" fillId="0" borderId="73" xfId="0" applyNumberFormat="1" applyFont="1" applyBorder="1" applyAlignment="1">
      <alignment horizontal="center" wrapText="1"/>
    </xf>
    <xf numFmtId="164" fontId="1" fillId="0" borderId="0" xfId="0" applyNumberFormat="1" applyFont="1" applyAlignment="1">
      <alignment wrapText="1"/>
    </xf>
    <xf numFmtId="164" fontId="1" fillId="0" borderId="0" xfId="0" applyNumberFormat="1" applyFont="1"/>
    <xf numFmtId="164" fontId="1" fillId="0" borderId="0" xfId="0" applyNumberFormat="1" applyFont="1" applyAlignment="1">
      <alignment horizontal="center" wrapText="1"/>
    </xf>
    <xf numFmtId="9" fontId="2" fillId="0" borderId="1" xfId="2" applyFont="1" applyFill="1" applyBorder="1" applyAlignment="1">
      <alignment horizontal="center"/>
    </xf>
    <xf numFmtId="9" fontId="2" fillId="0" borderId="6" xfId="2" applyFont="1" applyFill="1" applyBorder="1" applyAlignment="1">
      <alignment horizontal="center"/>
    </xf>
    <xf numFmtId="9" fontId="2" fillId="0" borderId="22" xfId="2" applyFont="1" applyFill="1" applyBorder="1" applyAlignment="1">
      <alignment horizontal="center"/>
    </xf>
    <xf numFmtId="9" fontId="2" fillId="0" borderId="29" xfId="2" applyFont="1" applyFill="1" applyBorder="1" applyAlignment="1">
      <alignment horizontal="center"/>
    </xf>
    <xf numFmtId="9" fontId="2" fillId="0" borderId="30" xfId="2" applyFont="1" applyFill="1" applyBorder="1" applyAlignment="1">
      <alignment horizontal="center"/>
    </xf>
    <xf numFmtId="9" fontId="2" fillId="0" borderId="29" xfId="2" applyFont="1" applyFill="1" applyBorder="1"/>
    <xf numFmtId="9" fontId="2" fillId="0" borderId="30" xfId="2" applyFont="1" applyFill="1" applyBorder="1"/>
    <xf numFmtId="9" fontId="2" fillId="0" borderId="0" xfId="2" applyFont="1" applyFill="1" applyBorder="1"/>
    <xf numFmtId="0" fontId="1" fillId="0" borderId="36" xfId="0" applyFont="1" applyBorder="1" applyAlignment="1" applyProtection="1">
      <alignment horizontal="center" wrapText="1"/>
      <protection locked="0"/>
    </xf>
    <xf numFmtId="0" fontId="1" fillId="4" borderId="36" xfId="0" applyFont="1" applyFill="1" applyBorder="1" applyAlignment="1">
      <alignment horizontal="center" wrapText="1"/>
    </xf>
    <xf numFmtId="0" fontId="1" fillId="0" borderId="36" xfId="0" applyFont="1" applyBorder="1" applyAlignment="1">
      <alignment horizontal="center" wrapText="1"/>
    </xf>
    <xf numFmtId="0" fontId="1" fillId="0" borderId="42" xfId="0" applyFont="1" applyBorder="1" applyAlignment="1">
      <alignment horizontal="center" wrapText="1"/>
    </xf>
    <xf numFmtId="0" fontId="1" fillId="0" borderId="9" xfId="0" applyFont="1" applyBorder="1"/>
    <xf numFmtId="165" fontId="1" fillId="0" borderId="65" xfId="0" applyNumberFormat="1" applyFont="1" applyBorder="1"/>
    <xf numFmtId="165" fontId="1" fillId="0" borderId="31" xfId="0" applyNumberFormat="1" applyFont="1" applyBorder="1"/>
    <xf numFmtId="0" fontId="1" fillId="0" borderId="31" xfId="0" applyFont="1" applyBorder="1"/>
    <xf numFmtId="1" fontId="1" fillId="0" borderId="31" xfId="0" applyNumberFormat="1" applyFont="1" applyBorder="1"/>
    <xf numFmtId="165" fontId="1" fillId="0" borderId="33" xfId="0" applyNumberFormat="1" applyFont="1" applyBorder="1"/>
    <xf numFmtId="0" fontId="1" fillId="0" borderId="65" xfId="0" applyFont="1" applyBorder="1"/>
    <xf numFmtId="0" fontId="1" fillId="4" borderId="36" xfId="0" applyFont="1" applyFill="1" applyBorder="1" applyAlignment="1" applyProtection="1">
      <alignment horizontal="center" wrapText="1"/>
      <protection locked="0"/>
    </xf>
    <xf numFmtId="0" fontId="1" fillId="0" borderId="26" xfId="0" applyFont="1" applyBorder="1" applyAlignment="1">
      <alignment horizontal="center"/>
    </xf>
    <xf numFmtId="9" fontId="2" fillId="0" borderId="26" xfId="2" applyFont="1" applyFill="1" applyBorder="1"/>
    <xf numFmtId="166" fontId="1" fillId="0" borderId="1" xfId="1" applyNumberFormat="1" applyFont="1" applyBorder="1" applyAlignment="1">
      <alignment horizontal="center" wrapText="1"/>
    </xf>
    <xf numFmtId="1" fontId="1" fillId="0" borderId="1" xfId="0" applyNumberFormat="1" applyFont="1" applyBorder="1" applyAlignment="1">
      <alignment horizontal="center" wrapText="1"/>
    </xf>
    <xf numFmtId="9" fontId="2" fillId="0" borderId="0" xfId="2" applyFont="1"/>
    <xf numFmtId="0" fontId="1" fillId="0" borderId="1" xfId="0" applyFont="1" applyBorder="1" applyAlignment="1">
      <alignment horizontal="center" wrapText="1"/>
    </xf>
    <xf numFmtId="166" fontId="2" fillId="0" borderId="1" xfId="1" applyNumberFormat="1" applyFont="1" applyBorder="1"/>
    <xf numFmtId="1" fontId="2" fillId="0" borderId="1" xfId="1" applyNumberFormat="1" applyFont="1" applyBorder="1"/>
    <xf numFmtId="37" fontId="2" fillId="0" borderId="1" xfId="1" applyNumberFormat="1" applyFont="1" applyBorder="1"/>
    <xf numFmtId="0" fontId="1" fillId="0" borderId="0" xfId="0" applyFont="1" applyAlignment="1">
      <alignment horizontal="center" wrapText="1"/>
    </xf>
    <xf numFmtId="166" fontId="2" fillId="0" borderId="0" xfId="1" applyNumberFormat="1" applyFont="1"/>
    <xf numFmtId="9" fontId="2" fillId="0" borderId="1" xfId="2" applyFont="1" applyBorder="1"/>
    <xf numFmtId="9" fontId="2" fillId="0" borderId="1" xfId="2" applyFont="1" applyFill="1" applyBorder="1"/>
    <xf numFmtId="9" fontId="2" fillId="0" borderId="32" xfId="2" applyFont="1" applyFill="1" applyBorder="1"/>
    <xf numFmtId="9" fontId="2" fillId="0" borderId="18" xfId="2" applyFont="1" applyFill="1" applyBorder="1"/>
    <xf numFmtId="9" fontId="2" fillId="0" borderId="31" xfId="2" applyFont="1" applyFill="1" applyBorder="1"/>
    <xf numFmtId="9" fontId="2" fillId="0" borderId="33" xfId="2" applyFont="1" applyFill="1" applyBorder="1"/>
  </cellXfs>
  <cellStyles count="4">
    <cellStyle name="Bad" xfId="3" builtinId="27"/>
    <cellStyle name="Currency" xfId="1" builtinId="4"/>
    <cellStyle name="Normal" xfId="0" builtinId="0"/>
    <cellStyle name="Percent" xfId="2" builtinId="5"/>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5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60.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61.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69829054021989"/>
          <c:y val="0.14983877015373079"/>
          <c:w val="0.85283944311536919"/>
          <c:h val="0.6735624426257063"/>
        </c:manualLayout>
      </c:layout>
      <c:lineChart>
        <c:grouping val="standard"/>
        <c:varyColors val="0"/>
        <c:ser>
          <c:idx val="0"/>
          <c:order val="0"/>
          <c:tx>
            <c:v>Households in Shelters (2017)</c:v>
          </c:tx>
          <c:spPr>
            <a:ln>
              <a:solidFill>
                <a:schemeClr val="accent6">
                  <a:lumMod val="75000"/>
                </a:schemeClr>
              </a:solidFill>
            </a:ln>
          </c:spPr>
          <c:marker>
            <c:symbol val="none"/>
          </c:marker>
          <c:cat>
            <c:strRef>
              <c:f>'1-Population'!$A$26:$A$31</c:f>
              <c:strCache>
                <c:ptCount val="6"/>
                <c:pt idx="0">
                  <c:v>1-7 days</c:v>
                </c:pt>
                <c:pt idx="1">
                  <c:v>8-30 days</c:v>
                </c:pt>
                <c:pt idx="2">
                  <c:v>1-3 months</c:v>
                </c:pt>
                <c:pt idx="3">
                  <c:v>3-6 months</c:v>
                </c:pt>
                <c:pt idx="4">
                  <c:v>6-9 months</c:v>
                </c:pt>
                <c:pt idx="5">
                  <c:v>9-12 months</c:v>
                </c:pt>
              </c:strCache>
            </c:strRef>
          </c:cat>
          <c:val>
            <c:numRef>
              <c:f>'1-Population'!$G$26:$G$31</c:f>
              <c:numCache>
                <c:formatCode>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0-6E94-4FA1-8B53-D4A83B714A9F}"/>
            </c:ext>
          </c:extLst>
        </c:ser>
        <c:ser>
          <c:idx val="2"/>
          <c:order val="1"/>
          <c:tx>
            <c:v>Households in Shelters (2018)</c:v>
          </c:tx>
          <c:marker>
            <c:symbol val="none"/>
          </c:marker>
          <c:cat>
            <c:strRef>
              <c:f>'1-Population'!$A$26:$A$31</c:f>
              <c:strCache>
                <c:ptCount val="6"/>
                <c:pt idx="0">
                  <c:v>1-7 days</c:v>
                </c:pt>
                <c:pt idx="1">
                  <c:v>8-30 days</c:v>
                </c:pt>
                <c:pt idx="2">
                  <c:v>1-3 months</c:v>
                </c:pt>
                <c:pt idx="3">
                  <c:v>3-6 months</c:v>
                </c:pt>
                <c:pt idx="4">
                  <c:v>6-9 months</c:v>
                </c:pt>
                <c:pt idx="5">
                  <c:v>9-12 months</c:v>
                </c:pt>
              </c:strCache>
            </c:strRef>
          </c:cat>
          <c:val>
            <c:numRef>
              <c:f>'1-Population'!$M$26:$M$31</c:f>
              <c:numCache>
                <c:formatCode>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1-6E94-4FA1-8B53-D4A83B714A9F}"/>
            </c:ext>
          </c:extLst>
        </c:ser>
        <c:ser>
          <c:idx val="4"/>
          <c:order val="2"/>
          <c:tx>
            <c:v>Households in Shelters (2019)</c:v>
          </c:tx>
          <c:spPr>
            <a:ln>
              <a:solidFill>
                <a:schemeClr val="tx1">
                  <a:lumMod val="65000"/>
                  <a:lumOff val="35000"/>
                </a:schemeClr>
              </a:solidFill>
            </a:ln>
          </c:spPr>
          <c:marker>
            <c:symbol val="none"/>
          </c:marker>
          <c:cat>
            <c:strRef>
              <c:f>'1-Population'!$A$26:$A$31</c:f>
              <c:strCache>
                <c:ptCount val="6"/>
                <c:pt idx="0">
                  <c:v>1-7 days</c:v>
                </c:pt>
                <c:pt idx="1">
                  <c:v>8-30 days</c:v>
                </c:pt>
                <c:pt idx="2">
                  <c:v>1-3 months</c:v>
                </c:pt>
                <c:pt idx="3">
                  <c:v>3-6 months</c:v>
                </c:pt>
                <c:pt idx="4">
                  <c:v>6-9 months</c:v>
                </c:pt>
                <c:pt idx="5">
                  <c:v>9-12 months</c:v>
                </c:pt>
              </c:strCache>
            </c:strRef>
          </c:cat>
          <c:val>
            <c:numRef>
              <c:f>'1-Population'!$S$26:$S$31</c:f>
              <c:numCache>
                <c:formatCode>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6E94-4FA1-8B53-D4A83B714A9F}"/>
            </c:ext>
          </c:extLst>
        </c:ser>
        <c:dLbls>
          <c:showLegendKey val="0"/>
          <c:showVal val="0"/>
          <c:showCatName val="0"/>
          <c:showSerName val="0"/>
          <c:showPercent val="0"/>
          <c:showBubbleSize val="0"/>
        </c:dLbls>
        <c:smooth val="0"/>
        <c:axId val="340889816"/>
        <c:axId val="340890600"/>
      </c:lineChart>
      <c:catAx>
        <c:axId val="340889816"/>
        <c:scaling>
          <c:orientation val="minMax"/>
        </c:scaling>
        <c:delete val="0"/>
        <c:axPos val="b"/>
        <c:numFmt formatCode="General" sourceLinked="1"/>
        <c:majorTickMark val="out"/>
        <c:minorTickMark val="none"/>
        <c:tickLblPos val="nextTo"/>
        <c:txPr>
          <a:bodyPr/>
          <a:lstStyle/>
          <a:p>
            <a:pPr>
              <a:defRPr sz="1050"/>
            </a:pPr>
            <a:endParaRPr lang="en-US"/>
          </a:p>
        </c:txPr>
        <c:crossAx val="340890600"/>
        <c:crosses val="autoZero"/>
        <c:auto val="1"/>
        <c:lblAlgn val="ctr"/>
        <c:lblOffset val="100"/>
        <c:noMultiLvlLbl val="0"/>
      </c:catAx>
      <c:valAx>
        <c:axId val="340890600"/>
        <c:scaling>
          <c:orientation val="minMax"/>
        </c:scaling>
        <c:delete val="0"/>
        <c:axPos val="l"/>
        <c:majorGridlines/>
        <c:numFmt formatCode="0" sourceLinked="1"/>
        <c:majorTickMark val="out"/>
        <c:minorTickMark val="none"/>
        <c:tickLblPos val="nextTo"/>
        <c:crossAx val="340889816"/>
        <c:crosses val="autoZero"/>
        <c:crossBetween val="between"/>
      </c:valAx>
    </c:plotArea>
    <c:legend>
      <c:legendPos val="r"/>
      <c:layout>
        <c:manualLayout>
          <c:xMode val="edge"/>
          <c:yMode val="edge"/>
          <c:x val="9.716494414185076E-3"/>
          <c:y val="0.89698492986389933"/>
          <c:w val="0.9890315155293542"/>
          <c:h val="0.10080571054446008"/>
        </c:manualLayout>
      </c:layout>
      <c:overlay val="0"/>
      <c:txPr>
        <a:bodyPr/>
        <a:lstStyle/>
        <a:p>
          <a:pPr>
            <a:defRPr sz="1050"/>
          </a:pPr>
          <a:endParaRPr lang="en-US"/>
        </a:p>
      </c:txPr>
    </c:legend>
    <c:plotVisOnly val="1"/>
    <c:dispBlanksAs val="gap"/>
    <c:showDLblsOverMax val="0"/>
  </c:chart>
  <c:spPr>
    <a:ln>
      <a:noFill/>
    </a:ln>
  </c:spPr>
  <c:printSettings>
    <c:headerFooter/>
    <c:pageMargins b="0.75000000000000455" l="0.70000000000000062" r="0.70000000000000062" t="0.75000000000000455" header="0.30000000000000032" footer="0.30000000000000032"/>
    <c:pageSetup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75805847783827"/>
          <c:y val="0.10768545931758532"/>
          <c:w val="0.87625344702299957"/>
          <c:h val="0.74862194225721801"/>
        </c:manualLayout>
      </c:layout>
      <c:barChart>
        <c:barDir val="col"/>
        <c:grouping val="clustered"/>
        <c:varyColors val="0"/>
        <c:ser>
          <c:idx val="0"/>
          <c:order val="0"/>
          <c:tx>
            <c:v>Singles in Shelter</c:v>
          </c:tx>
          <c:spPr>
            <a:scene3d>
              <a:camera prst="orthographicFront"/>
              <a:lightRig rig="threePt" dir="t"/>
            </a:scene3d>
            <a:sp3d/>
          </c:spPr>
          <c:invertIfNegative val="0"/>
          <c:dLbls>
            <c:spPr>
              <a:noFill/>
              <a:ln w="25400">
                <a:noFill/>
              </a:ln>
            </c:spPr>
            <c:txPr>
              <a:bodyPr rot="-5400000" vert="horz"/>
              <a:lstStyle/>
              <a:p>
                <a:pPr>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('2-Performance'!$F$175,'2-Performance'!$J$175,'2-Performance'!$L$175,'2-Performance'!$N$175)</c:f>
              <c:strCache>
                <c:ptCount val="4"/>
                <c:pt idx="0">
                  <c:v># exits to Perm. Hsg.  </c:v>
                </c:pt>
                <c:pt idx="1">
                  <c:v># of exits to H'less status</c:v>
                </c:pt>
                <c:pt idx="2">
                  <c:v># of exits to unknown</c:v>
                </c:pt>
                <c:pt idx="3">
                  <c:v>Other exits</c:v>
                </c:pt>
              </c:strCache>
            </c:strRef>
          </c:cat>
          <c:val>
            <c:numRef>
              <c:f>('2-Performance'!$F$176,'2-Performance'!$J$176,'2-Performance'!$L$176,'2-Performance'!$N$176)</c:f>
              <c:numCache>
                <c:formatCode>0</c:formatCode>
                <c:ptCount val="4"/>
                <c:pt idx="0">
                  <c:v>0</c:v>
                </c:pt>
                <c:pt idx="1">
                  <c:v>0</c:v>
                </c:pt>
                <c:pt idx="2">
                  <c:v>0</c:v>
                </c:pt>
                <c:pt idx="3">
                  <c:v>0</c:v>
                </c:pt>
              </c:numCache>
            </c:numRef>
          </c:val>
          <c:extLst>
            <c:ext xmlns:c16="http://schemas.microsoft.com/office/drawing/2014/chart" uri="{C3380CC4-5D6E-409C-BE32-E72D297353CC}">
              <c16:uniqueId val="{00000000-0A0B-4902-9F8E-2E25C0719728}"/>
            </c:ext>
          </c:extLst>
        </c:ser>
        <c:ser>
          <c:idx val="2"/>
          <c:order val="1"/>
          <c:tx>
            <c:v>Singles in TH</c:v>
          </c:tx>
          <c:spPr>
            <a:scene3d>
              <a:camera prst="orthographicFront"/>
              <a:lightRig rig="threePt" dir="t"/>
            </a:scene3d>
            <a:sp3d/>
          </c:spPr>
          <c:invertIfNegative val="0"/>
          <c:dLbls>
            <c:spPr>
              <a:noFill/>
              <a:ln w="25400">
                <a:noFill/>
              </a:ln>
            </c:spPr>
            <c:txPr>
              <a:bodyPr rot="-5400000" vert="horz"/>
              <a:lstStyle/>
              <a:p>
                <a:pPr>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('2-Performance'!$F$175,'2-Performance'!$J$175,'2-Performance'!$L$175,'2-Performance'!$N$175)</c:f>
              <c:strCache>
                <c:ptCount val="4"/>
                <c:pt idx="0">
                  <c:v># exits to Perm. Hsg.  </c:v>
                </c:pt>
                <c:pt idx="1">
                  <c:v># of exits to H'less status</c:v>
                </c:pt>
                <c:pt idx="2">
                  <c:v># of exits to unknown</c:v>
                </c:pt>
                <c:pt idx="3">
                  <c:v>Other exits</c:v>
                </c:pt>
              </c:strCache>
            </c:strRef>
          </c:cat>
          <c:val>
            <c:numRef>
              <c:f>('2-Performance'!$F$180,'2-Performance'!$J$180,'2-Performance'!$L$180,'2-Performance'!$N$180)</c:f>
              <c:numCache>
                <c:formatCode>0</c:formatCode>
                <c:ptCount val="4"/>
                <c:pt idx="0">
                  <c:v>0</c:v>
                </c:pt>
                <c:pt idx="1">
                  <c:v>0</c:v>
                </c:pt>
                <c:pt idx="2">
                  <c:v>0</c:v>
                </c:pt>
                <c:pt idx="3">
                  <c:v>0</c:v>
                </c:pt>
              </c:numCache>
            </c:numRef>
          </c:val>
          <c:extLst>
            <c:ext xmlns:c16="http://schemas.microsoft.com/office/drawing/2014/chart" uri="{C3380CC4-5D6E-409C-BE32-E72D297353CC}">
              <c16:uniqueId val="{00000001-0A0B-4902-9F8E-2E25C0719728}"/>
            </c:ext>
          </c:extLst>
        </c:ser>
        <c:ser>
          <c:idx val="4"/>
          <c:order val="2"/>
          <c:tx>
            <c:v>Singles in RR</c:v>
          </c:tx>
          <c:spPr>
            <a:scene3d>
              <a:camera prst="orthographicFront"/>
              <a:lightRig rig="threePt" dir="t"/>
            </a:scene3d>
            <a:sp3d/>
          </c:spPr>
          <c:invertIfNegative val="0"/>
          <c:dLbls>
            <c:spPr>
              <a:noFill/>
              <a:ln w="25400">
                <a:noFill/>
              </a:ln>
            </c:spPr>
            <c:txPr>
              <a:bodyPr rot="-5400000" vert="horz"/>
              <a:lstStyle/>
              <a:p>
                <a:pPr>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('2-Performance'!$F$175,'2-Performance'!$J$175,'2-Performance'!$L$175,'2-Performance'!$N$175)</c:f>
              <c:strCache>
                <c:ptCount val="4"/>
                <c:pt idx="0">
                  <c:v># exits to Perm. Hsg.  </c:v>
                </c:pt>
                <c:pt idx="1">
                  <c:v># of exits to H'less status</c:v>
                </c:pt>
                <c:pt idx="2">
                  <c:v># of exits to unknown</c:v>
                </c:pt>
                <c:pt idx="3">
                  <c:v>Other exits</c:v>
                </c:pt>
              </c:strCache>
            </c:strRef>
          </c:cat>
          <c:val>
            <c:numRef>
              <c:f>('2-Performance'!$F$184,'2-Performance'!$J$184,'2-Performance'!$L$184,'2-Performance'!$N$184)</c:f>
              <c:numCache>
                <c:formatCode>0</c:formatCode>
                <c:ptCount val="4"/>
                <c:pt idx="0">
                  <c:v>0</c:v>
                </c:pt>
                <c:pt idx="1">
                  <c:v>0</c:v>
                </c:pt>
                <c:pt idx="2">
                  <c:v>0</c:v>
                </c:pt>
                <c:pt idx="3">
                  <c:v>0</c:v>
                </c:pt>
              </c:numCache>
            </c:numRef>
          </c:val>
          <c:extLst>
            <c:ext xmlns:c16="http://schemas.microsoft.com/office/drawing/2014/chart" uri="{C3380CC4-5D6E-409C-BE32-E72D297353CC}">
              <c16:uniqueId val="{00000002-0A0B-4902-9F8E-2E25C0719728}"/>
            </c:ext>
          </c:extLst>
        </c:ser>
        <c:ser>
          <c:idx val="6"/>
          <c:order val="3"/>
          <c:tx>
            <c:v>Singles in SO</c:v>
          </c:tx>
          <c:spPr>
            <a:scene3d>
              <a:camera prst="orthographicFront"/>
              <a:lightRig rig="threePt" dir="t"/>
            </a:scene3d>
            <a:sp3d/>
          </c:spPr>
          <c:invertIfNegative val="0"/>
          <c:dLbls>
            <c:spPr>
              <a:noFill/>
              <a:ln w="25400">
                <a:noFill/>
              </a:ln>
            </c:spPr>
            <c:txPr>
              <a:bodyPr rot="-5400000" vert="horz"/>
              <a:lstStyle/>
              <a:p>
                <a:pPr>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('2-Performance'!$F$175,'2-Performance'!$J$175,'2-Performance'!$L$175,'2-Performance'!$N$175)</c:f>
              <c:strCache>
                <c:ptCount val="4"/>
                <c:pt idx="0">
                  <c:v># exits to Perm. Hsg.  </c:v>
                </c:pt>
                <c:pt idx="1">
                  <c:v># of exits to H'less status</c:v>
                </c:pt>
                <c:pt idx="2">
                  <c:v># of exits to unknown</c:v>
                </c:pt>
                <c:pt idx="3">
                  <c:v>Other exits</c:v>
                </c:pt>
              </c:strCache>
            </c:strRef>
          </c:cat>
          <c:val>
            <c:numRef>
              <c:f>('2-Performance'!$F$188,'2-Performance'!$J$188,'2-Performance'!$L$188,'2-Performance'!$N$188)</c:f>
              <c:numCache>
                <c:formatCode>0</c:formatCode>
                <c:ptCount val="4"/>
                <c:pt idx="0">
                  <c:v>0</c:v>
                </c:pt>
                <c:pt idx="1">
                  <c:v>0</c:v>
                </c:pt>
                <c:pt idx="2">
                  <c:v>0</c:v>
                </c:pt>
                <c:pt idx="3">
                  <c:v>0</c:v>
                </c:pt>
              </c:numCache>
            </c:numRef>
          </c:val>
          <c:extLst>
            <c:ext xmlns:c16="http://schemas.microsoft.com/office/drawing/2014/chart" uri="{C3380CC4-5D6E-409C-BE32-E72D297353CC}">
              <c16:uniqueId val="{00000003-0A0B-4902-9F8E-2E25C0719728}"/>
            </c:ext>
          </c:extLst>
        </c:ser>
        <c:ser>
          <c:idx val="8"/>
          <c:order val="4"/>
          <c:tx>
            <c:v>Singles in PH</c:v>
          </c:tx>
          <c:spPr>
            <a:scene3d>
              <a:camera prst="orthographicFront"/>
              <a:lightRig rig="threePt" dir="t"/>
            </a:scene3d>
            <a:sp3d/>
          </c:spPr>
          <c:invertIfNegative val="0"/>
          <c:dLbls>
            <c:spPr>
              <a:noFill/>
              <a:ln w="25400">
                <a:noFill/>
              </a:ln>
            </c:spPr>
            <c:txPr>
              <a:bodyPr rot="-5400000" vert="horz"/>
              <a:lstStyle/>
              <a:p>
                <a:pPr>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('2-Performance'!$F$175,'2-Performance'!$J$175,'2-Performance'!$L$175,'2-Performance'!$N$175)</c:f>
              <c:strCache>
                <c:ptCount val="4"/>
                <c:pt idx="0">
                  <c:v># exits to Perm. Hsg.  </c:v>
                </c:pt>
                <c:pt idx="1">
                  <c:v># of exits to H'less status</c:v>
                </c:pt>
                <c:pt idx="2">
                  <c:v># of exits to unknown</c:v>
                </c:pt>
                <c:pt idx="3">
                  <c:v>Other exits</c:v>
                </c:pt>
              </c:strCache>
            </c:strRef>
          </c:cat>
          <c:val>
            <c:numRef>
              <c:f>('2-Performance'!$F$192,'2-Performance'!$J$192,'2-Performance'!$L$192,'2-Performance'!$N$192)</c:f>
              <c:numCache>
                <c:formatCode>0</c:formatCode>
                <c:ptCount val="4"/>
                <c:pt idx="0">
                  <c:v>0</c:v>
                </c:pt>
                <c:pt idx="1">
                  <c:v>0</c:v>
                </c:pt>
                <c:pt idx="2">
                  <c:v>0</c:v>
                </c:pt>
                <c:pt idx="3">
                  <c:v>0</c:v>
                </c:pt>
              </c:numCache>
            </c:numRef>
          </c:val>
          <c:extLst>
            <c:ext xmlns:c16="http://schemas.microsoft.com/office/drawing/2014/chart" uri="{C3380CC4-5D6E-409C-BE32-E72D297353CC}">
              <c16:uniqueId val="{00000004-0A0B-4902-9F8E-2E25C0719728}"/>
            </c:ext>
          </c:extLst>
        </c:ser>
        <c:ser>
          <c:idx val="1"/>
          <c:order val="5"/>
          <c:tx>
            <c:v>Families in Shelters</c:v>
          </c:tx>
          <c:spPr>
            <a:scene3d>
              <a:camera prst="orthographicFront"/>
              <a:lightRig rig="threePt" dir="t"/>
            </a:scene3d>
            <a:sp3d/>
          </c:spPr>
          <c:invertIfNegative val="0"/>
          <c:dLbls>
            <c:spPr>
              <a:noFill/>
              <a:ln w="25400">
                <a:noFill/>
              </a:ln>
            </c:spPr>
            <c:txPr>
              <a:bodyPr rot="-5400000" vert="horz"/>
              <a:lstStyle/>
              <a:p>
                <a:pPr>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('2-Performance'!$F$177,'2-Performance'!$J$177,'2-Performance'!$L$177,'2-Performance'!$N$177)</c:f>
              <c:numCache>
                <c:formatCode>0</c:formatCode>
                <c:ptCount val="4"/>
                <c:pt idx="0">
                  <c:v>0</c:v>
                </c:pt>
                <c:pt idx="1">
                  <c:v>0</c:v>
                </c:pt>
                <c:pt idx="2">
                  <c:v>0</c:v>
                </c:pt>
                <c:pt idx="3">
                  <c:v>0</c:v>
                </c:pt>
              </c:numCache>
            </c:numRef>
          </c:val>
          <c:extLst>
            <c:ext xmlns:c16="http://schemas.microsoft.com/office/drawing/2014/chart" uri="{C3380CC4-5D6E-409C-BE32-E72D297353CC}">
              <c16:uniqueId val="{00000005-0A0B-4902-9F8E-2E25C0719728}"/>
            </c:ext>
          </c:extLst>
        </c:ser>
        <c:ser>
          <c:idx val="3"/>
          <c:order val="6"/>
          <c:tx>
            <c:v>Families in TH</c:v>
          </c:tx>
          <c:spPr>
            <a:scene3d>
              <a:camera prst="orthographicFront"/>
              <a:lightRig rig="threePt" dir="t"/>
            </a:scene3d>
            <a:sp3d/>
          </c:spPr>
          <c:invertIfNegative val="0"/>
          <c:dLbls>
            <c:spPr>
              <a:noFill/>
              <a:ln w="25400">
                <a:noFill/>
              </a:ln>
            </c:spPr>
            <c:txPr>
              <a:bodyPr rot="-5400000" vert="horz"/>
              <a:lstStyle/>
              <a:p>
                <a:pPr>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('2-Performance'!$F$181,'2-Performance'!$J$181,'2-Performance'!$L$181,'2-Performance'!$N$181)</c:f>
              <c:numCache>
                <c:formatCode>0</c:formatCode>
                <c:ptCount val="4"/>
                <c:pt idx="0">
                  <c:v>0</c:v>
                </c:pt>
                <c:pt idx="1">
                  <c:v>0</c:v>
                </c:pt>
                <c:pt idx="2">
                  <c:v>0</c:v>
                </c:pt>
                <c:pt idx="3">
                  <c:v>0</c:v>
                </c:pt>
              </c:numCache>
            </c:numRef>
          </c:val>
          <c:extLst>
            <c:ext xmlns:c16="http://schemas.microsoft.com/office/drawing/2014/chart" uri="{C3380CC4-5D6E-409C-BE32-E72D297353CC}">
              <c16:uniqueId val="{00000006-0A0B-4902-9F8E-2E25C0719728}"/>
            </c:ext>
          </c:extLst>
        </c:ser>
        <c:ser>
          <c:idx val="5"/>
          <c:order val="7"/>
          <c:tx>
            <c:v>Families in RR</c:v>
          </c:tx>
          <c:spPr>
            <a:scene3d>
              <a:camera prst="orthographicFront"/>
              <a:lightRig rig="threePt" dir="t"/>
            </a:scene3d>
            <a:sp3d/>
          </c:spPr>
          <c:invertIfNegative val="0"/>
          <c:dLbls>
            <c:spPr>
              <a:noFill/>
              <a:ln w="25400">
                <a:noFill/>
              </a:ln>
            </c:spPr>
            <c:txPr>
              <a:bodyPr rot="-5400000" vert="horz"/>
              <a:lstStyle/>
              <a:p>
                <a:pPr>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('2-Performance'!$F$185,'2-Performance'!$J$185,'2-Performance'!$L$185,'2-Performance'!$N$185)</c:f>
              <c:numCache>
                <c:formatCode>0</c:formatCode>
                <c:ptCount val="4"/>
                <c:pt idx="0">
                  <c:v>0</c:v>
                </c:pt>
                <c:pt idx="1">
                  <c:v>0</c:v>
                </c:pt>
                <c:pt idx="2">
                  <c:v>0</c:v>
                </c:pt>
                <c:pt idx="3">
                  <c:v>0</c:v>
                </c:pt>
              </c:numCache>
            </c:numRef>
          </c:val>
          <c:extLst>
            <c:ext xmlns:c16="http://schemas.microsoft.com/office/drawing/2014/chart" uri="{C3380CC4-5D6E-409C-BE32-E72D297353CC}">
              <c16:uniqueId val="{00000007-0A0B-4902-9F8E-2E25C0719728}"/>
            </c:ext>
          </c:extLst>
        </c:ser>
        <c:ser>
          <c:idx val="7"/>
          <c:order val="8"/>
          <c:tx>
            <c:v>Families in SO</c:v>
          </c:tx>
          <c:spPr>
            <a:scene3d>
              <a:camera prst="orthographicFront"/>
              <a:lightRig rig="threePt" dir="t"/>
            </a:scene3d>
            <a:sp3d/>
          </c:spPr>
          <c:invertIfNegative val="0"/>
          <c:dLbls>
            <c:spPr>
              <a:noFill/>
              <a:ln w="25400">
                <a:noFill/>
              </a:ln>
            </c:spPr>
            <c:txPr>
              <a:bodyPr rot="-5400000" vert="horz"/>
              <a:lstStyle/>
              <a:p>
                <a:pPr>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('2-Performance'!$F$189,'2-Performance'!$J$189,'2-Performance'!$L$189,'2-Performance'!$N$189)</c:f>
              <c:numCache>
                <c:formatCode>0</c:formatCode>
                <c:ptCount val="4"/>
                <c:pt idx="0">
                  <c:v>0</c:v>
                </c:pt>
                <c:pt idx="1">
                  <c:v>0</c:v>
                </c:pt>
                <c:pt idx="2">
                  <c:v>0</c:v>
                </c:pt>
                <c:pt idx="3">
                  <c:v>0</c:v>
                </c:pt>
              </c:numCache>
            </c:numRef>
          </c:val>
          <c:extLst>
            <c:ext xmlns:c16="http://schemas.microsoft.com/office/drawing/2014/chart" uri="{C3380CC4-5D6E-409C-BE32-E72D297353CC}">
              <c16:uniqueId val="{00000008-0A0B-4902-9F8E-2E25C0719728}"/>
            </c:ext>
          </c:extLst>
        </c:ser>
        <c:ser>
          <c:idx val="9"/>
          <c:order val="9"/>
          <c:tx>
            <c:v>Families in PH</c:v>
          </c:tx>
          <c:spPr>
            <a:scene3d>
              <a:camera prst="orthographicFront"/>
              <a:lightRig rig="threePt" dir="t"/>
            </a:scene3d>
            <a:sp3d/>
          </c:spPr>
          <c:invertIfNegative val="0"/>
          <c:dLbls>
            <c:spPr>
              <a:noFill/>
              <a:ln w="25400">
                <a:noFill/>
              </a:ln>
            </c:spPr>
            <c:txPr>
              <a:bodyPr rot="-5400000" vert="horz"/>
              <a:lstStyle/>
              <a:p>
                <a:pPr>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('2-Performance'!$F$193,'2-Performance'!$J$193,'2-Performance'!$L$193,'2-Performance'!$N$193)</c:f>
              <c:numCache>
                <c:formatCode>0</c:formatCode>
                <c:ptCount val="4"/>
                <c:pt idx="0">
                  <c:v>0</c:v>
                </c:pt>
                <c:pt idx="1">
                  <c:v>0</c:v>
                </c:pt>
                <c:pt idx="2">
                  <c:v>0</c:v>
                </c:pt>
                <c:pt idx="3">
                  <c:v>0</c:v>
                </c:pt>
              </c:numCache>
            </c:numRef>
          </c:val>
          <c:extLst>
            <c:ext xmlns:c16="http://schemas.microsoft.com/office/drawing/2014/chart" uri="{C3380CC4-5D6E-409C-BE32-E72D297353CC}">
              <c16:uniqueId val="{00000009-0A0B-4902-9F8E-2E25C0719728}"/>
            </c:ext>
          </c:extLst>
        </c:ser>
        <c:dLbls>
          <c:showLegendKey val="0"/>
          <c:showVal val="0"/>
          <c:showCatName val="0"/>
          <c:showSerName val="0"/>
          <c:showPercent val="0"/>
          <c:showBubbleSize val="0"/>
        </c:dLbls>
        <c:gapWidth val="51"/>
        <c:axId val="342985568"/>
        <c:axId val="480903008"/>
      </c:barChart>
      <c:catAx>
        <c:axId val="342985568"/>
        <c:scaling>
          <c:orientation val="minMax"/>
        </c:scaling>
        <c:delete val="0"/>
        <c:axPos val="b"/>
        <c:numFmt formatCode="General" sourceLinked="1"/>
        <c:majorTickMark val="out"/>
        <c:minorTickMark val="none"/>
        <c:tickLblPos val="nextTo"/>
        <c:crossAx val="480903008"/>
        <c:crosses val="autoZero"/>
        <c:auto val="1"/>
        <c:lblAlgn val="ctr"/>
        <c:lblOffset val="100"/>
        <c:noMultiLvlLbl val="0"/>
      </c:catAx>
      <c:valAx>
        <c:axId val="480903008"/>
        <c:scaling>
          <c:orientation val="minMax"/>
        </c:scaling>
        <c:delete val="0"/>
        <c:axPos val="l"/>
        <c:majorGridlines/>
        <c:numFmt formatCode="0" sourceLinked="1"/>
        <c:majorTickMark val="out"/>
        <c:minorTickMark val="none"/>
        <c:tickLblPos val="nextTo"/>
        <c:crossAx val="342985568"/>
        <c:crosses val="autoZero"/>
        <c:crossBetween val="between"/>
      </c:valAx>
      <c:spPr>
        <a:scene3d>
          <a:camera prst="orthographicFront"/>
          <a:lightRig rig="threePt" dir="t"/>
        </a:scene3d>
        <a:sp3d/>
      </c:spPr>
    </c:plotArea>
    <c:legend>
      <c:legendPos val="r"/>
      <c:layout>
        <c:manualLayout>
          <c:xMode val="edge"/>
          <c:yMode val="edge"/>
          <c:x val="5.5876787077915845E-2"/>
          <c:y val="0.9045340052493438"/>
          <c:w val="0.90077152205685274"/>
          <c:h val="8.1066666666666662E-2"/>
        </c:manualLayout>
      </c:layout>
      <c:overlay val="0"/>
    </c:legend>
    <c:plotVisOnly val="1"/>
    <c:dispBlanksAs val="gap"/>
    <c:showDLblsOverMax val="0"/>
  </c:chart>
  <c:spPr>
    <a:ln>
      <a:noFill/>
    </a:ln>
  </c:spPr>
  <c:txPr>
    <a:bodyPr/>
    <a:lstStyle/>
    <a:p>
      <a:pPr>
        <a:defRPr sz="1050"/>
      </a:pPr>
      <a:endParaRPr lang="en-US"/>
    </a:p>
  </c:txPr>
  <c:printSettings>
    <c:headerFooter/>
    <c:pageMargins b="0.75000000000000411" l="0.70000000000000062" r="0.70000000000000062" t="0.75000000000000411"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152639220831275"/>
          <c:y val="0.12875060971360799"/>
          <c:w val="0.84402915893771302"/>
          <c:h val="0.70589413049032901"/>
        </c:manualLayout>
      </c:layout>
      <c:barChart>
        <c:barDir val="col"/>
        <c:grouping val="clustered"/>
        <c:varyColors val="0"/>
        <c:ser>
          <c:idx val="0"/>
          <c:order val="0"/>
          <c:tx>
            <c:v>Singles in Shelters</c:v>
          </c:tx>
          <c:invertIfNegative val="0"/>
          <c:dLbls>
            <c:spPr>
              <a:noFill/>
              <a:ln w="25400">
                <a:noFill/>
              </a:ln>
            </c:spPr>
            <c:txPr>
              <a:bodyPr rot="-5400000" vert="horz"/>
              <a:lstStyle/>
              <a:p>
                <a:pPr>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('2-Performance'!$F$175,'2-Performance'!$J$175,'2-Performance'!$L$175,'2-Performance'!$N$175)</c:f>
              <c:strCache>
                <c:ptCount val="4"/>
                <c:pt idx="0">
                  <c:v># exits to Perm. Hsg.  </c:v>
                </c:pt>
                <c:pt idx="1">
                  <c:v># of exits to H'less status</c:v>
                </c:pt>
                <c:pt idx="2">
                  <c:v># of exits to unknown</c:v>
                </c:pt>
                <c:pt idx="3">
                  <c:v>Other exits</c:v>
                </c:pt>
              </c:strCache>
            </c:strRef>
          </c:cat>
          <c:val>
            <c:numRef>
              <c:f>('2-Performance'!$F$176,'2-Performance'!$J$176,'2-Performance'!$L$176,'2-Performance'!$N$176)</c:f>
              <c:numCache>
                <c:formatCode>0</c:formatCode>
                <c:ptCount val="4"/>
                <c:pt idx="0">
                  <c:v>0</c:v>
                </c:pt>
                <c:pt idx="1">
                  <c:v>0</c:v>
                </c:pt>
                <c:pt idx="2">
                  <c:v>0</c:v>
                </c:pt>
                <c:pt idx="3">
                  <c:v>0</c:v>
                </c:pt>
              </c:numCache>
            </c:numRef>
          </c:val>
          <c:extLst>
            <c:ext xmlns:c16="http://schemas.microsoft.com/office/drawing/2014/chart" uri="{C3380CC4-5D6E-409C-BE32-E72D297353CC}">
              <c16:uniqueId val="{00000000-34D4-46C3-B375-B1BA46A5C2BE}"/>
            </c:ext>
          </c:extLst>
        </c:ser>
        <c:ser>
          <c:idx val="1"/>
          <c:order val="1"/>
          <c:tx>
            <c:v>Families in Shelters</c:v>
          </c:tx>
          <c:invertIfNegative val="0"/>
          <c:dLbls>
            <c:spPr>
              <a:noFill/>
              <a:ln w="25400">
                <a:noFill/>
              </a:ln>
            </c:spPr>
            <c:txPr>
              <a:bodyPr rot="-5400000" vert="horz"/>
              <a:lstStyle/>
              <a:p>
                <a:pPr>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('2-Performance'!$F$175,'2-Performance'!$J$175,'2-Performance'!$L$175,'2-Performance'!$N$175)</c:f>
              <c:strCache>
                <c:ptCount val="4"/>
                <c:pt idx="0">
                  <c:v># exits to Perm. Hsg.  </c:v>
                </c:pt>
                <c:pt idx="1">
                  <c:v># of exits to H'less status</c:v>
                </c:pt>
                <c:pt idx="2">
                  <c:v># of exits to unknown</c:v>
                </c:pt>
                <c:pt idx="3">
                  <c:v>Other exits</c:v>
                </c:pt>
              </c:strCache>
            </c:strRef>
          </c:cat>
          <c:val>
            <c:numRef>
              <c:f>('2-Performance'!$F$177,'2-Performance'!$J$177,'2-Performance'!$L$177,'2-Performance'!$N$177)</c:f>
              <c:numCache>
                <c:formatCode>0</c:formatCode>
                <c:ptCount val="4"/>
                <c:pt idx="0">
                  <c:v>0</c:v>
                </c:pt>
                <c:pt idx="1">
                  <c:v>0</c:v>
                </c:pt>
                <c:pt idx="2">
                  <c:v>0</c:v>
                </c:pt>
                <c:pt idx="3">
                  <c:v>0</c:v>
                </c:pt>
              </c:numCache>
            </c:numRef>
          </c:val>
          <c:extLst>
            <c:ext xmlns:c16="http://schemas.microsoft.com/office/drawing/2014/chart" uri="{C3380CC4-5D6E-409C-BE32-E72D297353CC}">
              <c16:uniqueId val="{00000001-34D4-46C3-B375-B1BA46A5C2BE}"/>
            </c:ext>
          </c:extLst>
        </c:ser>
        <c:dLbls>
          <c:showLegendKey val="0"/>
          <c:showVal val="0"/>
          <c:showCatName val="0"/>
          <c:showSerName val="0"/>
          <c:showPercent val="0"/>
          <c:showBubbleSize val="0"/>
        </c:dLbls>
        <c:gapWidth val="51"/>
        <c:axId val="480897520"/>
        <c:axId val="480903400"/>
      </c:barChart>
      <c:catAx>
        <c:axId val="480897520"/>
        <c:scaling>
          <c:orientation val="minMax"/>
        </c:scaling>
        <c:delete val="0"/>
        <c:axPos val="b"/>
        <c:numFmt formatCode="General" sourceLinked="1"/>
        <c:majorTickMark val="out"/>
        <c:minorTickMark val="none"/>
        <c:tickLblPos val="nextTo"/>
        <c:txPr>
          <a:bodyPr/>
          <a:lstStyle/>
          <a:p>
            <a:pPr>
              <a:defRPr sz="1050"/>
            </a:pPr>
            <a:endParaRPr lang="en-US"/>
          </a:p>
        </c:txPr>
        <c:crossAx val="480903400"/>
        <c:crosses val="autoZero"/>
        <c:auto val="1"/>
        <c:lblAlgn val="ctr"/>
        <c:lblOffset val="100"/>
        <c:noMultiLvlLbl val="0"/>
      </c:catAx>
      <c:valAx>
        <c:axId val="480903400"/>
        <c:scaling>
          <c:orientation val="minMax"/>
        </c:scaling>
        <c:delete val="0"/>
        <c:axPos val="l"/>
        <c:majorGridlines/>
        <c:numFmt formatCode="0" sourceLinked="1"/>
        <c:majorTickMark val="out"/>
        <c:minorTickMark val="none"/>
        <c:tickLblPos val="nextTo"/>
        <c:crossAx val="480897520"/>
        <c:crosses val="autoZero"/>
        <c:crossBetween val="between"/>
      </c:valAx>
    </c:plotArea>
    <c:legend>
      <c:legendPos val="b"/>
      <c:overlay val="0"/>
      <c:txPr>
        <a:bodyPr/>
        <a:lstStyle/>
        <a:p>
          <a:pPr>
            <a:defRPr sz="1050"/>
          </a:pPr>
          <a:endParaRPr lang="en-US"/>
        </a:p>
      </c:txPr>
    </c:legend>
    <c:plotVisOnly val="1"/>
    <c:dispBlanksAs val="gap"/>
    <c:showDLblsOverMax val="0"/>
  </c:chart>
  <c:spPr>
    <a:ln>
      <a:noFill/>
    </a:ln>
  </c:spPr>
  <c:printSettings>
    <c:headerFooter/>
    <c:pageMargins b="0.75000000000000411" l="0.70000000000000062" r="0.70000000000000062" t="0.75000000000000411"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064634275724374"/>
          <c:y val="0.13623288412158893"/>
          <c:w val="0.85357744165986282"/>
          <c:h val="0.70246924123638554"/>
        </c:manualLayout>
      </c:layout>
      <c:barChart>
        <c:barDir val="col"/>
        <c:grouping val="clustered"/>
        <c:varyColors val="0"/>
        <c:ser>
          <c:idx val="0"/>
          <c:order val="0"/>
          <c:tx>
            <c:v>Singles in TH</c:v>
          </c:tx>
          <c:invertIfNegative val="0"/>
          <c:dLbls>
            <c:spPr>
              <a:noFill/>
              <a:ln w="25400">
                <a:noFill/>
              </a:ln>
            </c:spPr>
            <c:txPr>
              <a:bodyPr rot="-5400000" vert="horz"/>
              <a:lstStyle/>
              <a:p>
                <a:pPr>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('2-Performance'!$F$179,'2-Performance'!$J$179,'2-Performance'!$L$179,'2-Performance'!$N$179)</c:f>
              <c:strCache>
                <c:ptCount val="4"/>
                <c:pt idx="0">
                  <c:v># exits to Perm. Hsg.  </c:v>
                </c:pt>
                <c:pt idx="1">
                  <c:v># of exits to H'less status</c:v>
                </c:pt>
                <c:pt idx="2">
                  <c:v># of exits to unknown</c:v>
                </c:pt>
                <c:pt idx="3">
                  <c:v>Other exits</c:v>
                </c:pt>
              </c:strCache>
            </c:strRef>
          </c:cat>
          <c:val>
            <c:numRef>
              <c:f>('2-Performance'!$F$180,'2-Performance'!$J$180,'2-Performance'!$L$180,'2-Performance'!$N$180)</c:f>
              <c:numCache>
                <c:formatCode>0</c:formatCode>
                <c:ptCount val="4"/>
                <c:pt idx="0">
                  <c:v>0</c:v>
                </c:pt>
                <c:pt idx="1">
                  <c:v>0</c:v>
                </c:pt>
                <c:pt idx="2">
                  <c:v>0</c:v>
                </c:pt>
                <c:pt idx="3">
                  <c:v>0</c:v>
                </c:pt>
              </c:numCache>
            </c:numRef>
          </c:val>
          <c:extLst>
            <c:ext xmlns:c16="http://schemas.microsoft.com/office/drawing/2014/chart" uri="{C3380CC4-5D6E-409C-BE32-E72D297353CC}">
              <c16:uniqueId val="{00000000-F478-4C20-A8CA-18700896239E}"/>
            </c:ext>
          </c:extLst>
        </c:ser>
        <c:ser>
          <c:idx val="1"/>
          <c:order val="1"/>
          <c:tx>
            <c:v>Families in TH</c:v>
          </c:tx>
          <c:invertIfNegative val="0"/>
          <c:dLbls>
            <c:spPr>
              <a:noFill/>
              <a:ln w="25400">
                <a:noFill/>
              </a:ln>
            </c:spPr>
            <c:txPr>
              <a:bodyPr rot="-5400000" vert="horz"/>
              <a:lstStyle/>
              <a:p>
                <a:pPr>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('2-Performance'!$F$179,'2-Performance'!$J$179,'2-Performance'!$L$179,'2-Performance'!$N$179)</c:f>
              <c:strCache>
                <c:ptCount val="4"/>
                <c:pt idx="0">
                  <c:v># exits to Perm. Hsg.  </c:v>
                </c:pt>
                <c:pt idx="1">
                  <c:v># of exits to H'less status</c:v>
                </c:pt>
                <c:pt idx="2">
                  <c:v># of exits to unknown</c:v>
                </c:pt>
                <c:pt idx="3">
                  <c:v>Other exits</c:v>
                </c:pt>
              </c:strCache>
            </c:strRef>
          </c:cat>
          <c:val>
            <c:numRef>
              <c:f>('2-Performance'!$F$181,'2-Performance'!$J$181,'2-Performance'!$L$181,'2-Performance'!$N$181)</c:f>
              <c:numCache>
                <c:formatCode>0</c:formatCode>
                <c:ptCount val="4"/>
                <c:pt idx="0">
                  <c:v>0</c:v>
                </c:pt>
                <c:pt idx="1">
                  <c:v>0</c:v>
                </c:pt>
                <c:pt idx="2">
                  <c:v>0</c:v>
                </c:pt>
                <c:pt idx="3">
                  <c:v>0</c:v>
                </c:pt>
              </c:numCache>
            </c:numRef>
          </c:val>
          <c:extLst>
            <c:ext xmlns:c16="http://schemas.microsoft.com/office/drawing/2014/chart" uri="{C3380CC4-5D6E-409C-BE32-E72D297353CC}">
              <c16:uniqueId val="{00000001-F478-4C20-A8CA-18700896239E}"/>
            </c:ext>
          </c:extLst>
        </c:ser>
        <c:dLbls>
          <c:showLegendKey val="0"/>
          <c:showVal val="0"/>
          <c:showCatName val="0"/>
          <c:showSerName val="0"/>
          <c:showPercent val="0"/>
          <c:showBubbleSize val="0"/>
        </c:dLbls>
        <c:gapWidth val="51"/>
        <c:axId val="480902224"/>
        <c:axId val="480901048"/>
      </c:barChart>
      <c:catAx>
        <c:axId val="480902224"/>
        <c:scaling>
          <c:orientation val="minMax"/>
        </c:scaling>
        <c:delete val="0"/>
        <c:axPos val="b"/>
        <c:numFmt formatCode="General" sourceLinked="1"/>
        <c:majorTickMark val="out"/>
        <c:minorTickMark val="none"/>
        <c:tickLblPos val="nextTo"/>
        <c:txPr>
          <a:bodyPr/>
          <a:lstStyle/>
          <a:p>
            <a:pPr>
              <a:defRPr sz="1050"/>
            </a:pPr>
            <a:endParaRPr lang="en-US"/>
          </a:p>
        </c:txPr>
        <c:crossAx val="480901048"/>
        <c:crosses val="autoZero"/>
        <c:auto val="1"/>
        <c:lblAlgn val="ctr"/>
        <c:lblOffset val="100"/>
        <c:noMultiLvlLbl val="0"/>
      </c:catAx>
      <c:valAx>
        <c:axId val="480901048"/>
        <c:scaling>
          <c:orientation val="minMax"/>
        </c:scaling>
        <c:delete val="0"/>
        <c:axPos val="l"/>
        <c:majorGridlines/>
        <c:numFmt formatCode="0" sourceLinked="1"/>
        <c:majorTickMark val="out"/>
        <c:minorTickMark val="none"/>
        <c:tickLblPos val="nextTo"/>
        <c:crossAx val="480902224"/>
        <c:crosses val="autoZero"/>
        <c:crossBetween val="between"/>
      </c:valAx>
    </c:plotArea>
    <c:legend>
      <c:legendPos val="r"/>
      <c:layout>
        <c:manualLayout>
          <c:xMode val="edge"/>
          <c:yMode val="edge"/>
          <c:x val="0.29032258064516142"/>
          <c:y val="0.92826086956521736"/>
          <c:w val="0.41733870967741943"/>
          <c:h val="5.2173913043478314E-2"/>
        </c:manualLayout>
      </c:layout>
      <c:overlay val="0"/>
      <c:txPr>
        <a:bodyPr/>
        <a:lstStyle/>
        <a:p>
          <a:pPr>
            <a:defRPr sz="1050"/>
          </a:pPr>
          <a:endParaRPr lang="en-US"/>
        </a:p>
      </c:txPr>
    </c:legend>
    <c:plotVisOnly val="1"/>
    <c:dispBlanksAs val="gap"/>
    <c:showDLblsOverMax val="0"/>
  </c:chart>
  <c:spPr>
    <a:ln>
      <a:noFill/>
    </a:ln>
  </c:spPr>
  <c:printSettings>
    <c:headerFooter/>
    <c:pageMargins b="0.75000000000000366" l="0.70000000000000062" r="0.70000000000000062" t="0.75000000000000366" header="0.30000000000000032" footer="0.30000000000000032"/>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82432289339453"/>
          <c:y val="0.11623918749286755"/>
          <c:w val="0.84997522346236265"/>
          <c:h val="0.70103197327606781"/>
        </c:manualLayout>
      </c:layout>
      <c:barChart>
        <c:barDir val="col"/>
        <c:grouping val="clustered"/>
        <c:varyColors val="0"/>
        <c:ser>
          <c:idx val="0"/>
          <c:order val="0"/>
          <c:tx>
            <c:v>Singles in rapid re-housing</c:v>
          </c:tx>
          <c:invertIfNegative val="0"/>
          <c:dLbls>
            <c:spPr>
              <a:noFill/>
              <a:ln w="25400">
                <a:noFill/>
              </a:ln>
            </c:spPr>
            <c:txPr>
              <a:bodyPr rot="-5400000" vert="horz"/>
              <a:lstStyle/>
              <a:p>
                <a:pPr>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('2-Performance'!$F$183,'2-Performance'!$J$183,'2-Performance'!$L$183,'2-Performance'!$N$183)</c:f>
              <c:strCache>
                <c:ptCount val="4"/>
                <c:pt idx="0">
                  <c:v># exits to Perm. Hsg.  </c:v>
                </c:pt>
                <c:pt idx="1">
                  <c:v># of exits to H'less status</c:v>
                </c:pt>
                <c:pt idx="2">
                  <c:v># of exits to unknown</c:v>
                </c:pt>
                <c:pt idx="3">
                  <c:v>Other exits</c:v>
                </c:pt>
              </c:strCache>
            </c:strRef>
          </c:cat>
          <c:val>
            <c:numRef>
              <c:f>('2-Performance'!$F$184,'2-Performance'!$J$184,'2-Performance'!$L$184,'2-Performance'!$N$184)</c:f>
              <c:numCache>
                <c:formatCode>0</c:formatCode>
                <c:ptCount val="4"/>
                <c:pt idx="0">
                  <c:v>0</c:v>
                </c:pt>
                <c:pt idx="1">
                  <c:v>0</c:v>
                </c:pt>
                <c:pt idx="2">
                  <c:v>0</c:v>
                </c:pt>
                <c:pt idx="3">
                  <c:v>0</c:v>
                </c:pt>
              </c:numCache>
            </c:numRef>
          </c:val>
          <c:extLst>
            <c:ext xmlns:c16="http://schemas.microsoft.com/office/drawing/2014/chart" uri="{C3380CC4-5D6E-409C-BE32-E72D297353CC}">
              <c16:uniqueId val="{00000000-B355-4BDD-8B6A-2B1DDC45BAD7}"/>
            </c:ext>
          </c:extLst>
        </c:ser>
        <c:ser>
          <c:idx val="1"/>
          <c:order val="1"/>
          <c:tx>
            <c:v>Families in rapid re-housing</c:v>
          </c:tx>
          <c:invertIfNegative val="0"/>
          <c:dLbls>
            <c:spPr>
              <a:noFill/>
              <a:ln w="25400">
                <a:noFill/>
              </a:ln>
            </c:spPr>
            <c:txPr>
              <a:bodyPr rot="-5400000" vert="horz"/>
              <a:lstStyle/>
              <a:p>
                <a:pPr>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('2-Performance'!$F$183,'2-Performance'!$J$183,'2-Performance'!$L$183,'2-Performance'!$N$183)</c:f>
              <c:strCache>
                <c:ptCount val="4"/>
                <c:pt idx="0">
                  <c:v># exits to Perm. Hsg.  </c:v>
                </c:pt>
                <c:pt idx="1">
                  <c:v># of exits to H'less status</c:v>
                </c:pt>
                <c:pt idx="2">
                  <c:v># of exits to unknown</c:v>
                </c:pt>
                <c:pt idx="3">
                  <c:v>Other exits</c:v>
                </c:pt>
              </c:strCache>
            </c:strRef>
          </c:cat>
          <c:val>
            <c:numRef>
              <c:f>('2-Performance'!$F$185,'2-Performance'!$J$185,'2-Performance'!$L$185,'2-Performance'!$N$185)</c:f>
              <c:numCache>
                <c:formatCode>0</c:formatCode>
                <c:ptCount val="4"/>
                <c:pt idx="0">
                  <c:v>0</c:v>
                </c:pt>
                <c:pt idx="1">
                  <c:v>0</c:v>
                </c:pt>
                <c:pt idx="2">
                  <c:v>0</c:v>
                </c:pt>
                <c:pt idx="3">
                  <c:v>0</c:v>
                </c:pt>
              </c:numCache>
            </c:numRef>
          </c:val>
          <c:extLst>
            <c:ext xmlns:c16="http://schemas.microsoft.com/office/drawing/2014/chart" uri="{C3380CC4-5D6E-409C-BE32-E72D297353CC}">
              <c16:uniqueId val="{00000001-B355-4BDD-8B6A-2B1DDC45BAD7}"/>
            </c:ext>
          </c:extLst>
        </c:ser>
        <c:dLbls>
          <c:showLegendKey val="0"/>
          <c:showVal val="0"/>
          <c:showCatName val="0"/>
          <c:showSerName val="0"/>
          <c:showPercent val="0"/>
          <c:showBubbleSize val="0"/>
        </c:dLbls>
        <c:gapWidth val="51"/>
        <c:axId val="480904184"/>
        <c:axId val="480897912"/>
      </c:barChart>
      <c:catAx>
        <c:axId val="480904184"/>
        <c:scaling>
          <c:orientation val="minMax"/>
        </c:scaling>
        <c:delete val="0"/>
        <c:axPos val="b"/>
        <c:numFmt formatCode="General" sourceLinked="1"/>
        <c:majorTickMark val="out"/>
        <c:minorTickMark val="none"/>
        <c:tickLblPos val="nextTo"/>
        <c:txPr>
          <a:bodyPr/>
          <a:lstStyle/>
          <a:p>
            <a:pPr>
              <a:defRPr sz="1050"/>
            </a:pPr>
            <a:endParaRPr lang="en-US"/>
          </a:p>
        </c:txPr>
        <c:crossAx val="480897912"/>
        <c:crosses val="autoZero"/>
        <c:auto val="1"/>
        <c:lblAlgn val="ctr"/>
        <c:lblOffset val="100"/>
        <c:noMultiLvlLbl val="0"/>
      </c:catAx>
      <c:valAx>
        <c:axId val="480897912"/>
        <c:scaling>
          <c:orientation val="minMax"/>
        </c:scaling>
        <c:delete val="0"/>
        <c:axPos val="l"/>
        <c:majorGridlines/>
        <c:numFmt formatCode="0" sourceLinked="1"/>
        <c:majorTickMark val="out"/>
        <c:minorTickMark val="none"/>
        <c:tickLblPos val="nextTo"/>
        <c:crossAx val="480904184"/>
        <c:crosses val="autoZero"/>
        <c:crossBetween val="between"/>
      </c:valAx>
    </c:plotArea>
    <c:legend>
      <c:legendPos val="b"/>
      <c:overlay val="0"/>
      <c:txPr>
        <a:bodyPr/>
        <a:lstStyle/>
        <a:p>
          <a:pPr>
            <a:defRPr sz="1050"/>
          </a:pPr>
          <a:endParaRPr lang="en-US"/>
        </a:p>
      </c:txPr>
    </c:legend>
    <c:plotVisOnly val="1"/>
    <c:dispBlanksAs val="gap"/>
    <c:showDLblsOverMax val="0"/>
  </c:chart>
  <c:spPr>
    <a:ln>
      <a:noFill/>
    </a:ln>
  </c:spPr>
  <c:printSettings>
    <c:headerFooter/>
    <c:pageMargins b="0.75000000000000366" l="0.70000000000000062" r="0.70000000000000062" t="0.7500000000000036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81649476913977"/>
          <c:y val="0.13682649145980941"/>
          <c:w val="0.86036190898672849"/>
          <c:h val="0.66340955746545105"/>
        </c:manualLayout>
      </c:layout>
      <c:barChart>
        <c:barDir val="col"/>
        <c:grouping val="clustered"/>
        <c:varyColors val="0"/>
        <c:ser>
          <c:idx val="0"/>
          <c:order val="0"/>
          <c:tx>
            <c:v>Singles in SSO</c:v>
          </c:tx>
          <c:invertIfNegative val="0"/>
          <c:dLbls>
            <c:spPr>
              <a:noFill/>
              <a:ln w="25400">
                <a:noFill/>
              </a:ln>
            </c:spPr>
            <c:txPr>
              <a:bodyPr rot="-5400000" vert="horz"/>
              <a:lstStyle/>
              <a:p>
                <a:pPr>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('2-Performance'!$F$187,'2-Performance'!$J$187,'2-Performance'!$L$187,'2-Performance'!$N$187)</c:f>
              <c:strCache>
                <c:ptCount val="4"/>
                <c:pt idx="0">
                  <c:v># exits to Perm. Hsg.  </c:v>
                </c:pt>
                <c:pt idx="1">
                  <c:v># of exits to H'less status</c:v>
                </c:pt>
                <c:pt idx="2">
                  <c:v># of exits to unknown</c:v>
                </c:pt>
                <c:pt idx="3">
                  <c:v>Other exits</c:v>
                </c:pt>
              </c:strCache>
            </c:strRef>
          </c:cat>
          <c:val>
            <c:numRef>
              <c:f>('2-Performance'!$F$188,'2-Performance'!$J$188,'2-Performance'!$L$188,'2-Performance'!$N$188)</c:f>
              <c:numCache>
                <c:formatCode>0</c:formatCode>
                <c:ptCount val="4"/>
                <c:pt idx="0">
                  <c:v>0</c:v>
                </c:pt>
                <c:pt idx="1">
                  <c:v>0</c:v>
                </c:pt>
                <c:pt idx="2">
                  <c:v>0</c:v>
                </c:pt>
                <c:pt idx="3">
                  <c:v>0</c:v>
                </c:pt>
              </c:numCache>
            </c:numRef>
          </c:val>
          <c:extLst>
            <c:ext xmlns:c16="http://schemas.microsoft.com/office/drawing/2014/chart" uri="{C3380CC4-5D6E-409C-BE32-E72D297353CC}">
              <c16:uniqueId val="{00000000-95ED-4033-B5F9-2D1A7060AD5E}"/>
            </c:ext>
          </c:extLst>
        </c:ser>
        <c:ser>
          <c:idx val="1"/>
          <c:order val="1"/>
          <c:tx>
            <c:v>Families in SSO</c:v>
          </c:tx>
          <c:invertIfNegative val="0"/>
          <c:dLbls>
            <c:spPr>
              <a:noFill/>
              <a:ln w="25400">
                <a:noFill/>
              </a:ln>
            </c:spPr>
            <c:txPr>
              <a:bodyPr rot="-5400000" vert="horz"/>
              <a:lstStyle/>
              <a:p>
                <a:pPr>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('2-Performance'!$F$187,'2-Performance'!$J$187,'2-Performance'!$L$187,'2-Performance'!$N$187)</c:f>
              <c:strCache>
                <c:ptCount val="4"/>
                <c:pt idx="0">
                  <c:v># exits to Perm. Hsg.  </c:v>
                </c:pt>
                <c:pt idx="1">
                  <c:v># of exits to H'less status</c:v>
                </c:pt>
                <c:pt idx="2">
                  <c:v># of exits to unknown</c:v>
                </c:pt>
                <c:pt idx="3">
                  <c:v>Other exits</c:v>
                </c:pt>
              </c:strCache>
            </c:strRef>
          </c:cat>
          <c:val>
            <c:numRef>
              <c:f>('2-Performance'!$F$189,'2-Performance'!$J$189,'2-Performance'!$L$189,'2-Performance'!$N$189)</c:f>
              <c:numCache>
                <c:formatCode>0</c:formatCode>
                <c:ptCount val="4"/>
                <c:pt idx="0">
                  <c:v>0</c:v>
                </c:pt>
                <c:pt idx="1">
                  <c:v>0</c:v>
                </c:pt>
                <c:pt idx="2">
                  <c:v>0</c:v>
                </c:pt>
                <c:pt idx="3">
                  <c:v>0</c:v>
                </c:pt>
              </c:numCache>
            </c:numRef>
          </c:val>
          <c:extLst>
            <c:ext xmlns:c16="http://schemas.microsoft.com/office/drawing/2014/chart" uri="{C3380CC4-5D6E-409C-BE32-E72D297353CC}">
              <c16:uniqueId val="{00000001-95ED-4033-B5F9-2D1A7060AD5E}"/>
            </c:ext>
          </c:extLst>
        </c:ser>
        <c:dLbls>
          <c:showLegendKey val="0"/>
          <c:showVal val="0"/>
          <c:showCatName val="0"/>
          <c:showSerName val="0"/>
          <c:showPercent val="0"/>
          <c:showBubbleSize val="0"/>
        </c:dLbls>
        <c:gapWidth val="50"/>
        <c:axId val="480901832"/>
        <c:axId val="480896736"/>
      </c:barChart>
      <c:catAx>
        <c:axId val="480901832"/>
        <c:scaling>
          <c:orientation val="minMax"/>
        </c:scaling>
        <c:delete val="0"/>
        <c:axPos val="b"/>
        <c:numFmt formatCode="General" sourceLinked="1"/>
        <c:majorTickMark val="out"/>
        <c:minorTickMark val="none"/>
        <c:tickLblPos val="nextTo"/>
        <c:txPr>
          <a:bodyPr/>
          <a:lstStyle/>
          <a:p>
            <a:pPr>
              <a:defRPr sz="1050"/>
            </a:pPr>
            <a:endParaRPr lang="en-US"/>
          </a:p>
        </c:txPr>
        <c:crossAx val="480896736"/>
        <c:crosses val="autoZero"/>
        <c:auto val="1"/>
        <c:lblAlgn val="ctr"/>
        <c:lblOffset val="100"/>
        <c:noMultiLvlLbl val="0"/>
      </c:catAx>
      <c:valAx>
        <c:axId val="480896736"/>
        <c:scaling>
          <c:orientation val="minMax"/>
        </c:scaling>
        <c:delete val="0"/>
        <c:axPos val="l"/>
        <c:majorGridlines/>
        <c:numFmt formatCode="0" sourceLinked="1"/>
        <c:majorTickMark val="out"/>
        <c:minorTickMark val="none"/>
        <c:tickLblPos val="nextTo"/>
        <c:crossAx val="480901832"/>
        <c:crosses val="autoZero"/>
        <c:crossBetween val="between"/>
      </c:valAx>
    </c:plotArea>
    <c:legend>
      <c:legendPos val="b"/>
      <c:overlay val="0"/>
      <c:txPr>
        <a:bodyPr/>
        <a:lstStyle/>
        <a:p>
          <a:pPr>
            <a:defRPr sz="1050"/>
          </a:pPr>
          <a:endParaRPr lang="en-US"/>
        </a:p>
      </c:txPr>
    </c:legend>
    <c:plotVisOnly val="1"/>
    <c:dispBlanksAs val="gap"/>
    <c:showDLblsOverMax val="0"/>
  </c:chart>
  <c:spPr>
    <a:ln>
      <a:noFill/>
    </a:ln>
  </c:spPr>
  <c:printSettings>
    <c:headerFooter/>
    <c:pageMargins b="0.75000000000000366" l="0.70000000000000062" r="0.70000000000000062" t="0.7500000000000036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727179315351536E-2"/>
          <c:y val="0.1015257257701799"/>
          <c:w val="0.79846200927011757"/>
          <c:h val="0.8189923764952376"/>
        </c:manualLayout>
      </c:layout>
      <c:barChart>
        <c:barDir val="col"/>
        <c:grouping val="clustered"/>
        <c:varyColors val="0"/>
        <c:ser>
          <c:idx val="0"/>
          <c:order val="0"/>
          <c:tx>
            <c:v>Shelter</c:v>
          </c:tx>
          <c:invertIfNegative val="0"/>
          <c:dLbls>
            <c:spPr>
              <a:noFill/>
              <a:ln w="25400">
                <a:noFill/>
              </a:ln>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'2-Performance'!$E$152:$E$153</c:f>
              <c:numCache>
                <c:formatCode>0%</c:formatCode>
                <c:ptCount val="2"/>
                <c:pt idx="0">
                  <c:v>0</c:v>
                </c:pt>
                <c:pt idx="1">
                  <c:v>0</c:v>
                </c:pt>
              </c:numCache>
            </c:numRef>
          </c:val>
          <c:extLst>
            <c:ext xmlns:c16="http://schemas.microsoft.com/office/drawing/2014/chart" uri="{C3380CC4-5D6E-409C-BE32-E72D297353CC}">
              <c16:uniqueId val="{00000000-961D-4B2F-B616-80639C9F1409}"/>
            </c:ext>
          </c:extLst>
        </c:ser>
        <c:ser>
          <c:idx val="1"/>
          <c:order val="1"/>
          <c:tx>
            <c:v>Transitional Housing</c:v>
          </c:tx>
          <c:invertIfNegative val="0"/>
          <c:dLbls>
            <c:spPr>
              <a:noFill/>
              <a:ln w="25400">
                <a:noFill/>
              </a:ln>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'2-Performance'!$A$156:$A$157</c:f>
              <c:strCache>
                <c:ptCount val="2"/>
                <c:pt idx="0">
                  <c:v>Singles</c:v>
                </c:pt>
                <c:pt idx="1">
                  <c:v>Families</c:v>
                </c:pt>
              </c:strCache>
            </c:strRef>
          </c:cat>
          <c:val>
            <c:numRef>
              <c:f>'2-Performance'!$L$152:$L$153</c:f>
              <c:numCache>
                <c:formatCode>0%</c:formatCode>
                <c:ptCount val="2"/>
                <c:pt idx="0">
                  <c:v>0</c:v>
                </c:pt>
                <c:pt idx="1">
                  <c:v>0</c:v>
                </c:pt>
              </c:numCache>
            </c:numRef>
          </c:val>
          <c:extLst>
            <c:ext xmlns:c16="http://schemas.microsoft.com/office/drawing/2014/chart" uri="{C3380CC4-5D6E-409C-BE32-E72D297353CC}">
              <c16:uniqueId val="{00000001-961D-4B2F-B616-80639C9F1409}"/>
            </c:ext>
          </c:extLst>
        </c:ser>
        <c:ser>
          <c:idx val="2"/>
          <c:order val="2"/>
          <c:tx>
            <c:v>Rapid Re-Housing</c:v>
          </c:tx>
          <c:invertIfNegative val="0"/>
          <c:dLbls>
            <c:spPr>
              <a:noFill/>
              <a:ln w="25400">
                <a:noFill/>
              </a:ln>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'2-Performance'!$A$156:$A$157</c:f>
              <c:strCache>
                <c:ptCount val="2"/>
                <c:pt idx="0">
                  <c:v>Singles</c:v>
                </c:pt>
                <c:pt idx="1">
                  <c:v>Families</c:v>
                </c:pt>
              </c:strCache>
            </c:strRef>
          </c:cat>
          <c:val>
            <c:numRef>
              <c:f>'2-Performance'!$E$156:$E$157</c:f>
              <c:numCache>
                <c:formatCode>0%</c:formatCode>
                <c:ptCount val="2"/>
                <c:pt idx="0">
                  <c:v>0</c:v>
                </c:pt>
                <c:pt idx="1">
                  <c:v>0</c:v>
                </c:pt>
              </c:numCache>
            </c:numRef>
          </c:val>
          <c:extLst>
            <c:ext xmlns:c16="http://schemas.microsoft.com/office/drawing/2014/chart" uri="{C3380CC4-5D6E-409C-BE32-E72D297353CC}">
              <c16:uniqueId val="{00000002-961D-4B2F-B616-80639C9F1409}"/>
            </c:ext>
          </c:extLst>
        </c:ser>
        <c:dLbls>
          <c:showLegendKey val="0"/>
          <c:showVal val="0"/>
          <c:showCatName val="0"/>
          <c:showSerName val="0"/>
          <c:showPercent val="0"/>
          <c:showBubbleSize val="0"/>
        </c:dLbls>
        <c:gapWidth val="62"/>
        <c:axId val="480897128"/>
        <c:axId val="480900264"/>
      </c:barChart>
      <c:catAx>
        <c:axId val="480897128"/>
        <c:scaling>
          <c:orientation val="minMax"/>
        </c:scaling>
        <c:delete val="0"/>
        <c:axPos val="b"/>
        <c:numFmt formatCode="General" sourceLinked="1"/>
        <c:majorTickMark val="out"/>
        <c:minorTickMark val="none"/>
        <c:tickLblPos val="nextTo"/>
        <c:txPr>
          <a:bodyPr/>
          <a:lstStyle/>
          <a:p>
            <a:pPr>
              <a:defRPr sz="1050"/>
            </a:pPr>
            <a:endParaRPr lang="en-US"/>
          </a:p>
        </c:txPr>
        <c:crossAx val="480900264"/>
        <c:crosses val="autoZero"/>
        <c:auto val="1"/>
        <c:lblAlgn val="ctr"/>
        <c:lblOffset val="100"/>
        <c:noMultiLvlLbl val="0"/>
      </c:catAx>
      <c:valAx>
        <c:axId val="480900264"/>
        <c:scaling>
          <c:orientation val="minMax"/>
          <c:max val="1"/>
        </c:scaling>
        <c:delete val="0"/>
        <c:axPos val="l"/>
        <c:majorGridlines/>
        <c:numFmt formatCode="0%" sourceLinked="1"/>
        <c:majorTickMark val="out"/>
        <c:minorTickMark val="none"/>
        <c:tickLblPos val="nextTo"/>
        <c:crossAx val="480897128"/>
        <c:crosses val="autoZero"/>
        <c:crossBetween val="between"/>
      </c:valAx>
    </c:plotArea>
    <c:legend>
      <c:legendPos val="r"/>
      <c:layout>
        <c:manualLayout>
          <c:xMode val="edge"/>
          <c:yMode val="edge"/>
          <c:x val="0.86240391462695054"/>
          <c:y val="0.39606172860777533"/>
          <c:w val="0.12887607072371762"/>
          <c:h val="0.21006587524480672"/>
        </c:manualLayout>
      </c:layout>
      <c:overlay val="0"/>
      <c:txPr>
        <a:bodyPr/>
        <a:lstStyle/>
        <a:p>
          <a:pPr>
            <a:defRPr sz="1050"/>
          </a:pPr>
          <a:endParaRPr lang="en-US"/>
        </a:p>
      </c:txPr>
    </c:legend>
    <c:plotVisOnly val="1"/>
    <c:dispBlanksAs val="gap"/>
    <c:showDLblsOverMax val="0"/>
  </c:chart>
  <c:spPr>
    <a:ln>
      <a:noFill/>
    </a:ln>
  </c:spPr>
  <c:printSettings>
    <c:headerFooter/>
    <c:pageMargins b="0.75000000000000477" l="0.70000000000000062" r="0.70000000000000062" t="0.75000000000000477" header="0.30000000000000032" footer="0.30000000000000032"/>
    <c:pageSetup orientation="portrait"/>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698259187620888E-2"/>
          <c:y val="8.1081259416480631E-2"/>
          <c:w val="0.91199226305609282"/>
          <c:h val="0.74755363460002278"/>
        </c:manualLayout>
      </c:layout>
      <c:barChart>
        <c:barDir val="col"/>
        <c:grouping val="clustered"/>
        <c:varyColors val="0"/>
        <c:ser>
          <c:idx val="0"/>
          <c:order val="0"/>
          <c:tx>
            <c:strRef>
              <c:f>'2-Performance'!$J$160</c:f>
              <c:strCache>
                <c:ptCount val="1"/>
                <c:pt idx="0">
                  <c:v>Singles</c:v>
                </c:pt>
              </c:strCache>
            </c:strRef>
          </c:tx>
          <c:spPr>
            <a:scene3d>
              <a:camera prst="orthographicFront"/>
              <a:lightRig rig="threePt" dir="t"/>
            </a:scene3d>
            <a:sp3d/>
          </c:spPr>
          <c:invertIfNegative val="0"/>
          <c:dLbls>
            <c:spPr>
              <a:noFill/>
              <a:ln w="25400">
                <a:noFill/>
              </a:ln>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'2-Performance'!$H$161:$H$163</c:f>
              <c:strCache>
                <c:ptCount val="3"/>
                <c:pt idx="0">
                  <c:v>Shelters</c:v>
                </c:pt>
                <c:pt idx="1">
                  <c:v>Transitional Housing</c:v>
                </c:pt>
                <c:pt idx="2">
                  <c:v>Rapid Re-Housing</c:v>
                </c:pt>
              </c:strCache>
            </c:strRef>
          </c:cat>
          <c:val>
            <c:numRef>
              <c:f>'2-Performance'!$J$161:$J$163</c:f>
              <c:numCache>
                <c:formatCode>General</c:formatCode>
                <c:ptCount val="3"/>
                <c:pt idx="0">
                  <c:v>0</c:v>
                </c:pt>
                <c:pt idx="1">
                  <c:v>0</c:v>
                </c:pt>
                <c:pt idx="2">
                  <c:v>0</c:v>
                </c:pt>
              </c:numCache>
            </c:numRef>
          </c:val>
          <c:extLst>
            <c:ext xmlns:c16="http://schemas.microsoft.com/office/drawing/2014/chart" uri="{C3380CC4-5D6E-409C-BE32-E72D297353CC}">
              <c16:uniqueId val="{00000000-58B7-449C-AF83-3E3F00C1EEA4}"/>
            </c:ext>
          </c:extLst>
        </c:ser>
        <c:ser>
          <c:idx val="1"/>
          <c:order val="1"/>
          <c:tx>
            <c:strRef>
              <c:f>'2-Performance'!$K$160</c:f>
              <c:strCache>
                <c:ptCount val="1"/>
                <c:pt idx="0">
                  <c:v>Families</c:v>
                </c:pt>
              </c:strCache>
            </c:strRef>
          </c:tx>
          <c:spPr>
            <a:scene3d>
              <a:camera prst="orthographicFront"/>
              <a:lightRig rig="threePt" dir="t"/>
            </a:scene3d>
            <a:sp3d/>
          </c:spPr>
          <c:invertIfNegative val="0"/>
          <c:dLbls>
            <c:spPr>
              <a:noFill/>
              <a:ln w="25400">
                <a:noFill/>
              </a:ln>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'2-Performance'!$H$161:$H$163</c:f>
              <c:strCache>
                <c:ptCount val="3"/>
                <c:pt idx="0">
                  <c:v>Shelters</c:v>
                </c:pt>
                <c:pt idx="1">
                  <c:v>Transitional Housing</c:v>
                </c:pt>
                <c:pt idx="2">
                  <c:v>Rapid Re-Housing</c:v>
                </c:pt>
              </c:strCache>
            </c:strRef>
          </c:cat>
          <c:val>
            <c:numRef>
              <c:f>'2-Performance'!$K$161:$K$163</c:f>
              <c:numCache>
                <c:formatCode>General</c:formatCode>
                <c:ptCount val="3"/>
                <c:pt idx="0">
                  <c:v>0</c:v>
                </c:pt>
                <c:pt idx="1">
                  <c:v>0</c:v>
                </c:pt>
                <c:pt idx="2">
                  <c:v>0</c:v>
                </c:pt>
              </c:numCache>
            </c:numRef>
          </c:val>
          <c:extLst>
            <c:ext xmlns:c16="http://schemas.microsoft.com/office/drawing/2014/chart" uri="{C3380CC4-5D6E-409C-BE32-E72D297353CC}">
              <c16:uniqueId val="{00000001-58B7-449C-AF83-3E3F00C1EEA4}"/>
            </c:ext>
          </c:extLst>
        </c:ser>
        <c:dLbls>
          <c:showLegendKey val="0"/>
          <c:showVal val="0"/>
          <c:showCatName val="0"/>
          <c:showSerName val="0"/>
          <c:showPercent val="0"/>
          <c:showBubbleSize val="0"/>
        </c:dLbls>
        <c:gapWidth val="50"/>
        <c:axId val="480899088"/>
        <c:axId val="480899480"/>
      </c:barChart>
      <c:catAx>
        <c:axId val="480899088"/>
        <c:scaling>
          <c:orientation val="minMax"/>
        </c:scaling>
        <c:delete val="0"/>
        <c:axPos val="b"/>
        <c:numFmt formatCode="General" sourceLinked="1"/>
        <c:majorTickMark val="out"/>
        <c:minorTickMark val="none"/>
        <c:tickLblPos val="nextTo"/>
        <c:txPr>
          <a:bodyPr/>
          <a:lstStyle/>
          <a:p>
            <a:pPr>
              <a:defRPr sz="1050"/>
            </a:pPr>
            <a:endParaRPr lang="en-US"/>
          </a:p>
        </c:txPr>
        <c:crossAx val="480899480"/>
        <c:crosses val="autoZero"/>
        <c:auto val="1"/>
        <c:lblAlgn val="ctr"/>
        <c:lblOffset val="100"/>
        <c:noMultiLvlLbl val="0"/>
      </c:catAx>
      <c:valAx>
        <c:axId val="480899480"/>
        <c:scaling>
          <c:orientation val="minMax"/>
        </c:scaling>
        <c:delete val="0"/>
        <c:axPos val="l"/>
        <c:majorGridlines/>
        <c:numFmt formatCode="General" sourceLinked="1"/>
        <c:majorTickMark val="out"/>
        <c:minorTickMark val="none"/>
        <c:tickLblPos val="nextTo"/>
        <c:crossAx val="480899088"/>
        <c:crosses val="autoZero"/>
        <c:crossBetween val="between"/>
      </c:valAx>
    </c:plotArea>
    <c:legend>
      <c:legendPos val="r"/>
      <c:layout>
        <c:manualLayout>
          <c:xMode val="edge"/>
          <c:yMode val="edge"/>
          <c:x val="5.1238246225933162E-2"/>
          <c:y val="0.92342555153578798"/>
          <c:w val="0.92504726170973584"/>
          <c:h val="5.4054290510983545E-2"/>
        </c:manualLayout>
      </c:layout>
      <c:overlay val="0"/>
      <c:txPr>
        <a:bodyPr/>
        <a:lstStyle/>
        <a:p>
          <a:pPr>
            <a:defRPr sz="1050"/>
          </a:pPr>
          <a:endParaRPr lang="en-US"/>
        </a:p>
      </c:txPr>
    </c:legend>
    <c:plotVisOnly val="1"/>
    <c:dispBlanksAs val="gap"/>
    <c:showDLblsOverMax val="0"/>
  </c:chart>
  <c:spPr>
    <a:ln>
      <a:noFill/>
    </a:ln>
  </c:spPr>
  <c:printSettings>
    <c:headerFooter/>
    <c:pageMargins b="0.75000000000000389" l="0.70000000000000062" r="0.70000000000000062" t="0.75000000000000389" header="0.30000000000000032" footer="0.30000000000000032"/>
    <c:pageSetup orientation="portrait"/>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19412436960692"/>
          <c:y val="4.7154591735042113E-2"/>
          <c:w val="0.85575208558317695"/>
          <c:h val="0.86896354486539007"/>
        </c:manualLayout>
      </c:layout>
      <c:barChart>
        <c:barDir val="col"/>
        <c:grouping val="clustered"/>
        <c:varyColors val="0"/>
        <c:ser>
          <c:idx val="2"/>
          <c:order val="0"/>
          <c:tx>
            <c:v>Singles in Shelters</c:v>
          </c:tx>
          <c:spPr>
            <a:scene3d>
              <a:camera prst="orthographicFront"/>
              <a:lightRig rig="threePt" dir="t"/>
            </a:scene3d>
            <a:sp3d/>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('7-Forumlas'!$H$2,'7-Forumlas'!$J$2)</c:f>
              <c:strCache>
                <c:ptCount val="2"/>
                <c:pt idx="0">
                  <c:v> Cost per exit </c:v>
                </c:pt>
                <c:pt idx="1">
                  <c:v> Cost per exit to PH </c:v>
                </c:pt>
              </c:strCache>
            </c:strRef>
          </c:cat>
          <c:val>
            <c:numRef>
              <c:f>('7-Forumlas'!$H$3,'7-Forumlas'!$J$3)</c:f>
              <c:numCache>
                <c:formatCode>_("$"* #,##0_);_("$"* \(#,##0\);_("$"* "-"??_);_(@_)</c:formatCode>
                <c:ptCount val="2"/>
                <c:pt idx="0">
                  <c:v>0</c:v>
                </c:pt>
                <c:pt idx="1">
                  <c:v>0</c:v>
                </c:pt>
              </c:numCache>
            </c:numRef>
          </c:val>
          <c:extLst>
            <c:ext xmlns:c16="http://schemas.microsoft.com/office/drawing/2014/chart" uri="{C3380CC4-5D6E-409C-BE32-E72D297353CC}">
              <c16:uniqueId val="{00000000-BDB6-414E-8AED-551162BE0B6F}"/>
            </c:ext>
          </c:extLst>
        </c:ser>
        <c:ser>
          <c:idx val="3"/>
          <c:order val="1"/>
          <c:tx>
            <c:v>Singles in TH</c:v>
          </c:tx>
          <c:spPr>
            <a:scene3d>
              <a:camera prst="orthographicFront"/>
              <a:lightRig rig="threePt" dir="t"/>
            </a:scene3d>
            <a:sp3d/>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('7-Forumlas'!$H$2,'7-Forumlas'!$J$2)</c:f>
              <c:strCache>
                <c:ptCount val="2"/>
                <c:pt idx="0">
                  <c:v> Cost per exit </c:v>
                </c:pt>
                <c:pt idx="1">
                  <c:v> Cost per exit to PH </c:v>
                </c:pt>
              </c:strCache>
            </c:strRef>
          </c:cat>
          <c:val>
            <c:numRef>
              <c:f>('7-Forumlas'!$H$4,'7-Forumlas'!$J$4)</c:f>
              <c:numCache>
                <c:formatCode>_("$"* #,##0_);_("$"* \(#,##0\);_("$"* "-"??_);_(@_)</c:formatCode>
                <c:ptCount val="2"/>
                <c:pt idx="0">
                  <c:v>0</c:v>
                </c:pt>
                <c:pt idx="1">
                  <c:v>0</c:v>
                </c:pt>
              </c:numCache>
            </c:numRef>
          </c:val>
          <c:extLst>
            <c:ext xmlns:c16="http://schemas.microsoft.com/office/drawing/2014/chart" uri="{C3380CC4-5D6E-409C-BE32-E72D297353CC}">
              <c16:uniqueId val="{00000001-BDB6-414E-8AED-551162BE0B6F}"/>
            </c:ext>
          </c:extLst>
        </c:ser>
        <c:ser>
          <c:idx val="4"/>
          <c:order val="2"/>
          <c:tx>
            <c:v>Singles in RRH</c:v>
          </c:tx>
          <c:spPr>
            <a:scene3d>
              <a:camera prst="orthographicFront"/>
              <a:lightRig rig="threePt" dir="t"/>
            </a:scene3d>
            <a:sp3d/>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('7-Forumlas'!$H$2,'7-Forumlas'!$J$2)</c:f>
              <c:strCache>
                <c:ptCount val="2"/>
                <c:pt idx="0">
                  <c:v> Cost per exit </c:v>
                </c:pt>
                <c:pt idx="1">
                  <c:v> Cost per exit to PH </c:v>
                </c:pt>
              </c:strCache>
            </c:strRef>
          </c:cat>
          <c:val>
            <c:numRef>
              <c:f>('7-Forumlas'!$H$5,'7-Forumlas'!$J$5)</c:f>
              <c:numCache>
                <c:formatCode>_("$"* #,##0_);_("$"* \(#,##0\);_("$"* "-"??_);_(@_)</c:formatCode>
                <c:ptCount val="2"/>
                <c:pt idx="0">
                  <c:v>0</c:v>
                </c:pt>
                <c:pt idx="1">
                  <c:v>0</c:v>
                </c:pt>
              </c:numCache>
            </c:numRef>
          </c:val>
          <c:extLst>
            <c:ext xmlns:c16="http://schemas.microsoft.com/office/drawing/2014/chart" uri="{C3380CC4-5D6E-409C-BE32-E72D297353CC}">
              <c16:uniqueId val="{00000002-BDB6-414E-8AED-551162BE0B6F}"/>
            </c:ext>
          </c:extLst>
        </c:ser>
        <c:ser>
          <c:idx val="6"/>
          <c:order val="3"/>
          <c:tx>
            <c:v>Families in Shelters</c:v>
          </c:tx>
          <c:spPr>
            <a:scene3d>
              <a:camera prst="orthographicFront"/>
              <a:lightRig rig="threePt" dir="t"/>
            </a:scene3d>
            <a:sp3d/>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('7-Forumlas'!$H$2,'7-Forumlas'!$J$2)</c:f>
              <c:strCache>
                <c:ptCount val="2"/>
                <c:pt idx="0">
                  <c:v> Cost per exit </c:v>
                </c:pt>
                <c:pt idx="1">
                  <c:v> Cost per exit to PH </c:v>
                </c:pt>
              </c:strCache>
            </c:strRef>
          </c:cat>
          <c:val>
            <c:numRef>
              <c:f>('7-Forumlas'!$H$8,'7-Forumlas'!$J$8)</c:f>
              <c:numCache>
                <c:formatCode>_("$"* #,##0_);_("$"* \(#,##0\);_("$"* "-"??_);_(@_)</c:formatCode>
                <c:ptCount val="2"/>
                <c:pt idx="0">
                  <c:v>0</c:v>
                </c:pt>
                <c:pt idx="1">
                  <c:v>0</c:v>
                </c:pt>
              </c:numCache>
            </c:numRef>
          </c:val>
          <c:extLst>
            <c:ext xmlns:c16="http://schemas.microsoft.com/office/drawing/2014/chart" uri="{C3380CC4-5D6E-409C-BE32-E72D297353CC}">
              <c16:uniqueId val="{00000003-BDB6-414E-8AED-551162BE0B6F}"/>
            </c:ext>
          </c:extLst>
        </c:ser>
        <c:ser>
          <c:idx val="7"/>
          <c:order val="4"/>
          <c:tx>
            <c:v>Families in TH</c:v>
          </c:tx>
          <c:spPr>
            <a:scene3d>
              <a:camera prst="orthographicFront"/>
              <a:lightRig rig="threePt" dir="t"/>
            </a:scene3d>
            <a:sp3d/>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('7-Forumlas'!$H$2,'7-Forumlas'!$J$2)</c:f>
              <c:strCache>
                <c:ptCount val="2"/>
                <c:pt idx="0">
                  <c:v> Cost per exit </c:v>
                </c:pt>
                <c:pt idx="1">
                  <c:v> Cost per exit to PH </c:v>
                </c:pt>
              </c:strCache>
            </c:strRef>
          </c:cat>
          <c:val>
            <c:numRef>
              <c:f>('7-Forumlas'!$H$9,'7-Forumlas'!$J$9)</c:f>
              <c:numCache>
                <c:formatCode>_("$"* #,##0_);_("$"* \(#,##0\);_("$"* "-"??_);_(@_)</c:formatCode>
                <c:ptCount val="2"/>
                <c:pt idx="0">
                  <c:v>0</c:v>
                </c:pt>
                <c:pt idx="1">
                  <c:v>0</c:v>
                </c:pt>
              </c:numCache>
            </c:numRef>
          </c:val>
          <c:extLst>
            <c:ext xmlns:c16="http://schemas.microsoft.com/office/drawing/2014/chart" uri="{C3380CC4-5D6E-409C-BE32-E72D297353CC}">
              <c16:uniqueId val="{00000004-BDB6-414E-8AED-551162BE0B6F}"/>
            </c:ext>
          </c:extLst>
        </c:ser>
        <c:ser>
          <c:idx val="8"/>
          <c:order val="5"/>
          <c:tx>
            <c:v>Families in RRH</c:v>
          </c:tx>
          <c:spPr>
            <a:scene3d>
              <a:camera prst="orthographicFront"/>
              <a:lightRig rig="threePt" dir="t"/>
            </a:scene3d>
            <a:sp3d/>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('7-Forumlas'!$H$2,'7-Forumlas'!$J$2)</c:f>
              <c:strCache>
                <c:ptCount val="2"/>
                <c:pt idx="0">
                  <c:v> Cost per exit </c:v>
                </c:pt>
                <c:pt idx="1">
                  <c:v> Cost per exit to PH </c:v>
                </c:pt>
              </c:strCache>
            </c:strRef>
          </c:cat>
          <c:val>
            <c:numRef>
              <c:f>('7-Forumlas'!$H$10,'7-Forumlas'!$J$10)</c:f>
              <c:numCache>
                <c:formatCode>_("$"* #,##0_);_("$"* \(#,##0\);_("$"* "-"??_);_(@_)</c:formatCode>
                <c:ptCount val="2"/>
                <c:pt idx="0">
                  <c:v>0</c:v>
                </c:pt>
                <c:pt idx="1">
                  <c:v>0</c:v>
                </c:pt>
              </c:numCache>
            </c:numRef>
          </c:val>
          <c:extLst>
            <c:ext xmlns:c16="http://schemas.microsoft.com/office/drawing/2014/chart" uri="{C3380CC4-5D6E-409C-BE32-E72D297353CC}">
              <c16:uniqueId val="{00000005-BDB6-414E-8AED-551162BE0B6F}"/>
            </c:ext>
          </c:extLst>
        </c:ser>
        <c:dLbls>
          <c:showLegendKey val="0"/>
          <c:showVal val="0"/>
          <c:showCatName val="0"/>
          <c:showSerName val="0"/>
          <c:showPercent val="0"/>
          <c:showBubbleSize val="0"/>
        </c:dLbls>
        <c:gapWidth val="49"/>
        <c:axId val="481476352"/>
        <c:axId val="481473608"/>
      </c:barChart>
      <c:catAx>
        <c:axId val="481476352"/>
        <c:scaling>
          <c:orientation val="minMax"/>
        </c:scaling>
        <c:delete val="0"/>
        <c:axPos val="b"/>
        <c:numFmt formatCode="General" sourceLinked="1"/>
        <c:majorTickMark val="out"/>
        <c:minorTickMark val="none"/>
        <c:tickLblPos val="nextTo"/>
        <c:txPr>
          <a:bodyPr/>
          <a:lstStyle/>
          <a:p>
            <a:pPr>
              <a:defRPr sz="1050"/>
            </a:pPr>
            <a:endParaRPr lang="en-US"/>
          </a:p>
        </c:txPr>
        <c:crossAx val="481473608"/>
        <c:crosses val="autoZero"/>
        <c:auto val="1"/>
        <c:lblAlgn val="ctr"/>
        <c:lblOffset val="100"/>
        <c:noMultiLvlLbl val="0"/>
      </c:catAx>
      <c:valAx>
        <c:axId val="481473608"/>
        <c:scaling>
          <c:orientation val="minMax"/>
        </c:scaling>
        <c:delete val="0"/>
        <c:axPos val="l"/>
        <c:majorGridlines/>
        <c:numFmt formatCode="_(&quot;$&quot;* #,##0_);_(&quot;$&quot;* \(#,##0\);_(&quot;$&quot;* &quot;-&quot;??_);_(@_)" sourceLinked="1"/>
        <c:majorTickMark val="out"/>
        <c:minorTickMark val="none"/>
        <c:tickLblPos val="nextTo"/>
        <c:crossAx val="481476352"/>
        <c:crosses val="autoZero"/>
        <c:crossBetween val="between"/>
      </c:valAx>
    </c:plotArea>
    <c:legend>
      <c:legendPos val="r"/>
      <c:layout>
        <c:manualLayout>
          <c:xMode val="edge"/>
          <c:yMode val="edge"/>
          <c:x val="3.8617975682467096E-2"/>
          <c:y val="0.93569487814023244"/>
          <c:w val="0.94185250811691135"/>
          <c:h val="6.2705361829771281E-2"/>
        </c:manualLayout>
      </c:layout>
      <c:overlay val="0"/>
      <c:txPr>
        <a:bodyPr/>
        <a:lstStyle/>
        <a:p>
          <a:pPr>
            <a:defRPr sz="1050"/>
          </a:pPr>
          <a:endParaRPr lang="en-US"/>
        </a:p>
      </c:txPr>
    </c:legend>
    <c:plotVisOnly val="1"/>
    <c:dispBlanksAs val="gap"/>
    <c:showDLblsOverMax val="0"/>
  </c:chart>
  <c:spPr>
    <a:ln>
      <a:noFill/>
    </a:ln>
  </c:spPr>
  <c:printSettings>
    <c:headerFooter>
      <c:oddHeader>&amp;C&amp;14Systems Graphs</c:oddHeader>
      <c:oddFooter>&amp;R&amp;P</c:oddFooter>
    </c:headerFooter>
    <c:pageMargins b="0.75000000000000389" l="0.70000000000000062" r="0.70000000000000062" t="0.75000000000000389" header="0.30000000000000032" footer="0.30000000000000032"/>
    <c:pageSetup orientation="portrait"/>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Investments</a:t>
            </a:r>
            <a:r>
              <a:rPr lang="en-US" baseline="0"/>
              <a:t> by Program Type</a:t>
            </a:r>
          </a:p>
          <a:p>
            <a:pPr>
              <a:defRPr/>
            </a:pPr>
            <a:r>
              <a:rPr lang="en-US"/>
              <a:t>Singles</a:t>
            </a:r>
          </a:p>
        </c:rich>
      </c:tx>
      <c:layout>
        <c:manualLayout>
          <c:xMode val="edge"/>
          <c:yMode val="edge"/>
          <c:x val="0.11106504265091867"/>
          <c:y val="4.9205728478571064E-3"/>
        </c:manualLayout>
      </c:layout>
      <c:overlay val="0"/>
      <c:spPr>
        <a:noFill/>
        <a:ln w="25400">
          <a:noFill/>
        </a:ln>
      </c:spPr>
    </c:title>
    <c:autoTitleDeleted val="0"/>
    <c:plotArea>
      <c:layout>
        <c:manualLayout>
          <c:layoutTarget val="inner"/>
          <c:xMode val="edge"/>
          <c:yMode val="edge"/>
          <c:x val="0.11888080027732384"/>
          <c:y val="0.34937239551958094"/>
          <c:w val="0.76223811646185735"/>
          <c:h val="0.61932210622739259"/>
        </c:manualLayout>
      </c:layout>
      <c:pieChart>
        <c:varyColors val="1"/>
        <c:ser>
          <c:idx val="0"/>
          <c:order val="0"/>
          <c:spPr>
            <a:scene3d>
              <a:camera prst="orthographicFront"/>
              <a:lightRig rig="threePt" dir="t"/>
            </a:scene3d>
            <a:sp3d/>
          </c:spPr>
          <c:dLbls>
            <c:spPr>
              <a:noFill/>
              <a:ln w="25400">
                <a:noFill/>
              </a:ln>
            </c:spPr>
            <c:showLegendKey val="0"/>
            <c:showVal val="1"/>
            <c:showCatName val="1"/>
            <c:showSerName val="0"/>
            <c:showPercent val="1"/>
            <c:showBubbleSize val="0"/>
            <c:showLeaderLines val="1"/>
            <c:extLst>
              <c:ext xmlns:c15="http://schemas.microsoft.com/office/drawing/2012/chart" uri="{CE6537A1-D6FC-4f65-9D91-7224C49458BB}"/>
            </c:extLst>
          </c:dLbls>
          <c:cat>
            <c:strRef>
              <c:f>'7-Forumlas'!$A$3:$A$6</c:f>
              <c:strCache>
                <c:ptCount val="4"/>
                <c:pt idx="0">
                  <c:v>SHELTERS</c:v>
                </c:pt>
                <c:pt idx="1">
                  <c:v>TH</c:v>
                </c:pt>
                <c:pt idx="2">
                  <c:v>RRH</c:v>
                </c:pt>
                <c:pt idx="3">
                  <c:v>PH</c:v>
                </c:pt>
              </c:strCache>
            </c:strRef>
          </c:cat>
          <c:val>
            <c:numRef>
              <c:f>'7-Forumlas'!$D$3:$D$6</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0-B664-43F5-8822-24C443FFEFB5}"/>
            </c:ext>
          </c:extLst>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spPr>
    <a:ln>
      <a:noFill/>
    </a:ln>
    <a:scene3d>
      <a:camera prst="orthographicFront"/>
      <a:lightRig rig="threePt" dir="t"/>
    </a:scene3d>
    <a:sp3d/>
  </c:spPr>
  <c:printSettings>
    <c:headerFooter/>
    <c:pageMargins b="0.75000000000000389" l="0.70000000000000062" r="0.70000000000000062" t="0.75000000000000389" header="0.30000000000000032" footer="0.30000000000000032"/>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Investments</a:t>
            </a:r>
            <a:r>
              <a:rPr lang="en-US" baseline="0"/>
              <a:t> by Program Type</a:t>
            </a:r>
          </a:p>
          <a:p>
            <a:pPr>
              <a:defRPr/>
            </a:pPr>
            <a:r>
              <a:rPr lang="en-US"/>
              <a:t>Families</a:t>
            </a:r>
          </a:p>
        </c:rich>
      </c:tx>
      <c:layout>
        <c:manualLayout>
          <c:xMode val="edge"/>
          <c:yMode val="edge"/>
          <c:x val="0.15668064085309574"/>
          <c:y val="2.3808314283295245E-3"/>
        </c:manualLayout>
      </c:layout>
      <c:overlay val="0"/>
      <c:spPr>
        <a:noFill/>
        <a:ln w="25400">
          <a:noFill/>
        </a:ln>
      </c:spPr>
    </c:title>
    <c:autoTitleDeleted val="0"/>
    <c:plotArea>
      <c:layout>
        <c:manualLayout>
          <c:layoutTarget val="inner"/>
          <c:xMode val="edge"/>
          <c:yMode val="edge"/>
          <c:x val="0.11736148649514141"/>
          <c:y val="0.3409859421158406"/>
          <c:w val="0.76527702700971711"/>
          <c:h val="0.61897859257231491"/>
        </c:manualLayout>
      </c:layout>
      <c:pieChart>
        <c:varyColors val="1"/>
        <c:ser>
          <c:idx val="0"/>
          <c:order val="0"/>
          <c:spPr>
            <a:scene3d>
              <a:camera prst="orthographicFront"/>
              <a:lightRig rig="threePt" dir="t"/>
            </a:scene3d>
            <a:sp3d/>
          </c:spPr>
          <c:dLbls>
            <c:spPr>
              <a:noFill/>
              <a:ln w="25400">
                <a:noFill/>
              </a:ln>
            </c:spPr>
            <c:showLegendKey val="0"/>
            <c:showVal val="1"/>
            <c:showCatName val="1"/>
            <c:showSerName val="0"/>
            <c:showPercent val="1"/>
            <c:showBubbleSize val="0"/>
            <c:showLeaderLines val="1"/>
            <c:extLst>
              <c:ext xmlns:c15="http://schemas.microsoft.com/office/drawing/2012/chart" uri="{CE6537A1-D6FC-4f65-9D91-7224C49458BB}"/>
            </c:extLst>
          </c:dLbls>
          <c:cat>
            <c:strRef>
              <c:f>'7-Forumlas'!$A$3:$A$6</c:f>
              <c:strCache>
                <c:ptCount val="4"/>
                <c:pt idx="0">
                  <c:v>SHELTERS</c:v>
                </c:pt>
                <c:pt idx="1">
                  <c:v>TH</c:v>
                </c:pt>
                <c:pt idx="2">
                  <c:v>RRH</c:v>
                </c:pt>
                <c:pt idx="3">
                  <c:v>PH</c:v>
                </c:pt>
              </c:strCache>
            </c:strRef>
          </c:cat>
          <c:val>
            <c:numRef>
              <c:f>'7-Forumlas'!$D$8:$D$11</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0-BB1F-48CC-B64C-4EFFB42681DF}"/>
            </c:ext>
          </c:extLst>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spPr>
    <a:ln>
      <a:noFill/>
    </a:ln>
    <a:scene3d>
      <a:camera prst="orthographicFront"/>
      <a:lightRig rig="threePt" dir="t"/>
    </a:scene3d>
    <a:sp3d/>
  </c:spPr>
  <c:printSettings>
    <c:headerFooter/>
    <c:pageMargins b="0.75000000000000411" l="0.70000000000000062" r="0.70000000000000062" t="0.75000000000000411"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612175645674347E-2"/>
          <c:y val="0.13375823911524534"/>
          <c:w val="0.9071941296355297"/>
          <c:h val="0.70275715535558059"/>
        </c:manualLayout>
      </c:layout>
      <c:lineChart>
        <c:grouping val="standard"/>
        <c:varyColors val="0"/>
        <c:ser>
          <c:idx val="0"/>
          <c:order val="0"/>
          <c:tx>
            <c:v>Households in TH (2017)</c:v>
          </c:tx>
          <c:marker>
            <c:symbol val="none"/>
          </c:marker>
          <c:cat>
            <c:strRef>
              <c:f>'1-Population'!$A$26:$A$31</c:f>
              <c:strCache>
                <c:ptCount val="6"/>
                <c:pt idx="0">
                  <c:v>1-7 days</c:v>
                </c:pt>
                <c:pt idx="1">
                  <c:v>8-30 days</c:v>
                </c:pt>
                <c:pt idx="2">
                  <c:v>1-3 months</c:v>
                </c:pt>
                <c:pt idx="3">
                  <c:v>3-6 months</c:v>
                </c:pt>
                <c:pt idx="4">
                  <c:v>6-9 months</c:v>
                </c:pt>
                <c:pt idx="5">
                  <c:v>9-12 months</c:v>
                </c:pt>
              </c:strCache>
            </c:strRef>
          </c:cat>
          <c:val>
            <c:numRef>
              <c:f>'1-Population'!$H$26:$H$31</c:f>
              <c:numCache>
                <c:formatCode>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0-43D8-4A9C-8575-658E86FD4852}"/>
            </c:ext>
          </c:extLst>
        </c:ser>
        <c:ser>
          <c:idx val="1"/>
          <c:order val="1"/>
          <c:tx>
            <c:v>Households in TH (2018)</c:v>
          </c:tx>
          <c:marker>
            <c:symbol val="none"/>
          </c:marker>
          <c:cat>
            <c:strRef>
              <c:f>'1-Population'!$A$26:$A$31</c:f>
              <c:strCache>
                <c:ptCount val="6"/>
                <c:pt idx="0">
                  <c:v>1-7 days</c:v>
                </c:pt>
                <c:pt idx="1">
                  <c:v>8-30 days</c:v>
                </c:pt>
                <c:pt idx="2">
                  <c:v>1-3 months</c:v>
                </c:pt>
                <c:pt idx="3">
                  <c:v>3-6 months</c:v>
                </c:pt>
                <c:pt idx="4">
                  <c:v>6-9 months</c:v>
                </c:pt>
                <c:pt idx="5">
                  <c:v>9-12 months</c:v>
                </c:pt>
              </c:strCache>
            </c:strRef>
          </c:cat>
          <c:val>
            <c:numRef>
              <c:f>'1-Population'!$N$26:$N$31</c:f>
              <c:numCache>
                <c:formatCode>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1-43D8-4A9C-8575-658E86FD4852}"/>
            </c:ext>
          </c:extLst>
        </c:ser>
        <c:ser>
          <c:idx val="2"/>
          <c:order val="2"/>
          <c:tx>
            <c:v>Households in TH (2019)</c:v>
          </c:tx>
          <c:spPr>
            <a:ln>
              <a:solidFill>
                <a:srgbClr val="002060"/>
              </a:solidFill>
            </a:ln>
          </c:spPr>
          <c:marker>
            <c:symbol val="none"/>
          </c:marker>
          <c:cat>
            <c:strRef>
              <c:f>'1-Population'!$A$26:$A$31</c:f>
              <c:strCache>
                <c:ptCount val="6"/>
                <c:pt idx="0">
                  <c:v>1-7 days</c:v>
                </c:pt>
                <c:pt idx="1">
                  <c:v>8-30 days</c:v>
                </c:pt>
                <c:pt idx="2">
                  <c:v>1-3 months</c:v>
                </c:pt>
                <c:pt idx="3">
                  <c:v>3-6 months</c:v>
                </c:pt>
                <c:pt idx="4">
                  <c:v>6-9 months</c:v>
                </c:pt>
                <c:pt idx="5">
                  <c:v>9-12 months</c:v>
                </c:pt>
              </c:strCache>
            </c:strRef>
          </c:cat>
          <c:val>
            <c:numRef>
              <c:f>'1-Population'!$T$26:$T$31</c:f>
              <c:numCache>
                <c:formatCode>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43D8-4A9C-8575-658E86FD4852}"/>
            </c:ext>
          </c:extLst>
        </c:ser>
        <c:dLbls>
          <c:showLegendKey val="0"/>
          <c:showVal val="0"/>
          <c:showCatName val="0"/>
          <c:showSerName val="0"/>
          <c:showPercent val="0"/>
          <c:showBubbleSize val="0"/>
        </c:dLbls>
        <c:smooth val="0"/>
        <c:axId val="340890992"/>
        <c:axId val="340891384"/>
      </c:lineChart>
      <c:catAx>
        <c:axId val="340890992"/>
        <c:scaling>
          <c:orientation val="minMax"/>
        </c:scaling>
        <c:delete val="0"/>
        <c:axPos val="b"/>
        <c:numFmt formatCode="General" sourceLinked="1"/>
        <c:majorTickMark val="out"/>
        <c:minorTickMark val="none"/>
        <c:tickLblPos val="nextTo"/>
        <c:txPr>
          <a:bodyPr/>
          <a:lstStyle/>
          <a:p>
            <a:pPr>
              <a:defRPr sz="1050"/>
            </a:pPr>
            <a:endParaRPr lang="en-US"/>
          </a:p>
        </c:txPr>
        <c:crossAx val="340891384"/>
        <c:crosses val="autoZero"/>
        <c:auto val="1"/>
        <c:lblAlgn val="ctr"/>
        <c:lblOffset val="100"/>
        <c:noMultiLvlLbl val="0"/>
      </c:catAx>
      <c:valAx>
        <c:axId val="340891384"/>
        <c:scaling>
          <c:orientation val="minMax"/>
        </c:scaling>
        <c:delete val="0"/>
        <c:axPos val="l"/>
        <c:majorGridlines/>
        <c:numFmt formatCode="0" sourceLinked="1"/>
        <c:majorTickMark val="out"/>
        <c:minorTickMark val="none"/>
        <c:tickLblPos val="nextTo"/>
        <c:crossAx val="340890992"/>
        <c:crosses val="autoZero"/>
        <c:crossBetween val="between"/>
      </c:valAx>
    </c:plotArea>
    <c:legend>
      <c:legendPos val="r"/>
      <c:layout>
        <c:manualLayout>
          <c:xMode val="edge"/>
          <c:yMode val="edge"/>
          <c:x val="5.1602266604091708E-2"/>
          <c:y val="0.89681202893116618"/>
          <c:w val="0.9235288800820427"/>
          <c:h val="8.4081663705080342E-2"/>
        </c:manualLayout>
      </c:layout>
      <c:overlay val="0"/>
      <c:txPr>
        <a:bodyPr/>
        <a:lstStyle/>
        <a:p>
          <a:pPr>
            <a:defRPr sz="1050"/>
          </a:pPr>
          <a:endParaRPr lang="en-US"/>
        </a:p>
      </c:txPr>
    </c:legend>
    <c:plotVisOnly val="1"/>
    <c:dispBlanksAs val="gap"/>
    <c:showDLblsOverMax val="0"/>
  </c:chart>
  <c:spPr>
    <a:ln>
      <a:noFill/>
    </a:ln>
  </c:spPr>
  <c:printSettings>
    <c:headerFooter/>
    <c:pageMargins b="0.75000000000000433" l="0.70000000000000062" r="0.70000000000000062" t="0.75000000000000433" header="0.30000000000000032" footer="0.30000000000000032"/>
    <c:pageSetup orientation="portrait"/>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140228830619469E-2"/>
          <c:y val="0.11233198791327556"/>
          <c:w val="0.90154004535840782"/>
          <c:h val="0.59446211060244081"/>
        </c:manualLayout>
      </c:layout>
      <c:barChart>
        <c:barDir val="col"/>
        <c:grouping val="clustered"/>
        <c:varyColors val="0"/>
        <c:ser>
          <c:idx val="0"/>
          <c:order val="0"/>
          <c:tx>
            <c:v>Singles in Shelters</c:v>
          </c:tx>
          <c:spPr>
            <a:scene3d>
              <a:camera prst="orthographicFront"/>
              <a:lightRig rig="threePt" dir="t"/>
            </a:scene3d>
            <a:sp3d/>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'6-System Entry'!$P$9:$P$17</c:f>
              <c:strCache>
                <c:ptCount val="9"/>
                <c:pt idx="0">
                  <c:v>Homeless Situations (Field number choices: 1, 2, 16, 18 in HMIS)</c:v>
                </c:pt>
                <c:pt idx="1">
                  <c:v>Institutional Situations (Field number choices: 4-7, 15, 25)</c:v>
                </c:pt>
                <c:pt idx="2">
                  <c:v>Temporary &amp; Permanet Housing Situations (e.g., Unsubisdized rental or home (Field number choices: 10-11)</c:v>
                </c:pt>
                <c:pt idx="3">
                  <c:v>Temporary &amp; Permanet Housing Situations (e.g., with Family or Friends, Host Homes, other (Field number choices: 12, 13, 22, 23, 32, 35 36 )</c:v>
                </c:pt>
                <c:pt idx="4">
                  <c:v>Hotel/Motel (Field number chose 14)</c:v>
                </c:pt>
                <c:pt idx="5">
                  <c:v>Temporary &amp; Permanet Housing Situations (e.g., Subsidized Housing (Field number choices: 3, 19, 20, 21, 28, 31, 33, 34 )</c:v>
                </c:pt>
                <c:pt idx="6">
                  <c:v>Other (Field number choices: 17, 24, 30, 37, 99)</c:v>
                </c:pt>
                <c:pt idx="7">
                  <c:v>Client Don’t Know (Field number choice:8)</c:v>
                </c:pt>
                <c:pt idx="8">
                  <c:v>Client Refused Field number choice: 9)</c:v>
                </c:pt>
              </c:strCache>
            </c:strRef>
          </c:cat>
          <c:val>
            <c:numRef>
              <c:f>'6-System Entry'!$Q$9:$Q$17</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5BD3-4112-9FF5-1990C4BD7B7C}"/>
            </c:ext>
          </c:extLst>
        </c:ser>
        <c:ser>
          <c:idx val="2"/>
          <c:order val="1"/>
          <c:tx>
            <c:v>Singles in Prevention</c:v>
          </c:tx>
          <c:spPr>
            <a:scene3d>
              <a:camera prst="orthographicFront"/>
              <a:lightRig rig="threePt" dir="t"/>
            </a:scene3d>
            <a:sp3d/>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'6-System Entry'!$P$9:$P$17</c:f>
              <c:strCache>
                <c:ptCount val="9"/>
                <c:pt idx="0">
                  <c:v>Homeless Situations (Field number choices: 1, 2, 16, 18 in HMIS)</c:v>
                </c:pt>
                <c:pt idx="1">
                  <c:v>Institutional Situations (Field number choices: 4-7, 15, 25)</c:v>
                </c:pt>
                <c:pt idx="2">
                  <c:v>Temporary &amp; Permanet Housing Situations (e.g., Unsubisdized rental or home (Field number choices: 10-11)</c:v>
                </c:pt>
                <c:pt idx="3">
                  <c:v>Temporary &amp; Permanet Housing Situations (e.g., with Family or Friends, Host Homes, other (Field number choices: 12, 13, 22, 23, 32, 35 36 )</c:v>
                </c:pt>
                <c:pt idx="4">
                  <c:v>Hotel/Motel (Field number chose 14)</c:v>
                </c:pt>
                <c:pt idx="5">
                  <c:v>Temporary &amp; Permanet Housing Situations (e.g., Subsidized Housing (Field number choices: 3, 19, 20, 21, 28, 31, 33, 34 )</c:v>
                </c:pt>
                <c:pt idx="6">
                  <c:v>Other (Field number choices: 17, 24, 30, 37, 99)</c:v>
                </c:pt>
                <c:pt idx="7">
                  <c:v>Client Don’t Know (Field number choice:8)</c:v>
                </c:pt>
                <c:pt idx="8">
                  <c:v>Client Refused Field number choice: 9)</c:v>
                </c:pt>
              </c:strCache>
            </c:strRef>
          </c:cat>
          <c:val>
            <c:numRef>
              <c:f>'6-System Entry'!$S$9:$S$17</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5BD3-4112-9FF5-1990C4BD7B7C}"/>
            </c:ext>
          </c:extLst>
        </c:ser>
        <c:dLbls>
          <c:showLegendKey val="0"/>
          <c:showVal val="0"/>
          <c:showCatName val="0"/>
          <c:showSerName val="0"/>
          <c:showPercent val="0"/>
          <c:showBubbleSize val="0"/>
        </c:dLbls>
        <c:gapWidth val="150"/>
        <c:axId val="481478704"/>
        <c:axId val="481475568"/>
      </c:barChart>
      <c:catAx>
        <c:axId val="481478704"/>
        <c:scaling>
          <c:orientation val="minMax"/>
        </c:scaling>
        <c:delete val="0"/>
        <c:axPos val="b"/>
        <c:numFmt formatCode="General" sourceLinked="1"/>
        <c:majorTickMark val="out"/>
        <c:minorTickMark val="none"/>
        <c:tickLblPos val="nextTo"/>
        <c:txPr>
          <a:bodyPr/>
          <a:lstStyle/>
          <a:p>
            <a:pPr>
              <a:defRPr sz="1050"/>
            </a:pPr>
            <a:endParaRPr lang="en-US"/>
          </a:p>
        </c:txPr>
        <c:crossAx val="481475568"/>
        <c:crosses val="autoZero"/>
        <c:auto val="1"/>
        <c:lblAlgn val="ctr"/>
        <c:lblOffset val="100"/>
        <c:noMultiLvlLbl val="0"/>
      </c:catAx>
      <c:valAx>
        <c:axId val="481475568"/>
        <c:scaling>
          <c:orientation val="minMax"/>
        </c:scaling>
        <c:delete val="0"/>
        <c:axPos val="l"/>
        <c:majorGridlines/>
        <c:numFmt formatCode="0%" sourceLinked="1"/>
        <c:majorTickMark val="out"/>
        <c:minorTickMark val="none"/>
        <c:tickLblPos val="nextTo"/>
        <c:crossAx val="481478704"/>
        <c:crosses val="autoZero"/>
        <c:crossBetween val="between"/>
      </c:valAx>
    </c:plotArea>
    <c:legend>
      <c:legendPos val="r"/>
      <c:layout>
        <c:manualLayout>
          <c:xMode val="edge"/>
          <c:yMode val="edge"/>
          <c:x val="0.29514583492597407"/>
          <c:y val="0.91946778711484578"/>
          <c:w val="0.39773472976072177"/>
          <c:h val="7.8431372549019607E-2"/>
        </c:manualLayout>
      </c:layout>
      <c:overlay val="0"/>
      <c:txPr>
        <a:bodyPr/>
        <a:lstStyle/>
        <a:p>
          <a:pPr>
            <a:defRPr sz="1050"/>
          </a:pPr>
          <a:endParaRPr lang="en-US"/>
        </a:p>
      </c:txPr>
    </c:legend>
    <c:plotVisOnly val="1"/>
    <c:dispBlanksAs val="gap"/>
    <c:showDLblsOverMax val="0"/>
  </c:chart>
  <c:spPr>
    <a:ln>
      <a:noFill/>
    </a:ln>
  </c:spPr>
  <c:printSettings>
    <c:headerFooter/>
    <c:pageMargins b="0.75000000000000377" l="0.70000000000000062" r="0.70000000000000062" t="0.75000000000000377" header="0.30000000000000032" footer="0.30000000000000032"/>
    <c:pageSetup orientation="portrait"/>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268349724766904E-2"/>
          <c:y val="0.16175213172980243"/>
          <c:w val="0.90752014461227359"/>
          <c:h val="0.55422337133231481"/>
        </c:manualLayout>
      </c:layout>
      <c:barChart>
        <c:barDir val="col"/>
        <c:grouping val="clustered"/>
        <c:varyColors val="0"/>
        <c:ser>
          <c:idx val="1"/>
          <c:order val="0"/>
          <c:tx>
            <c:v>Families in Shelter</c:v>
          </c:tx>
          <c:spPr>
            <a:scene3d>
              <a:camera prst="orthographicFront"/>
              <a:lightRig rig="threePt" dir="t"/>
            </a:scene3d>
            <a:sp3d/>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'6-System Entry'!$P$9:$P$17</c:f>
              <c:strCache>
                <c:ptCount val="9"/>
                <c:pt idx="0">
                  <c:v>Homeless Situations (Field number choices: 1, 2, 16, 18 in HMIS)</c:v>
                </c:pt>
                <c:pt idx="1">
                  <c:v>Institutional Situations (Field number choices: 4-7, 15, 25)</c:v>
                </c:pt>
                <c:pt idx="2">
                  <c:v>Temporary &amp; Permanet Housing Situations (e.g., Unsubisdized rental or home (Field number choices: 10-11)</c:v>
                </c:pt>
                <c:pt idx="3">
                  <c:v>Temporary &amp; Permanet Housing Situations (e.g., with Family or Friends, Host Homes, other (Field number choices: 12, 13, 22, 23, 32, 35 36 )</c:v>
                </c:pt>
                <c:pt idx="4">
                  <c:v>Hotel/Motel (Field number chose 14)</c:v>
                </c:pt>
                <c:pt idx="5">
                  <c:v>Temporary &amp; Permanet Housing Situations (e.g., Subsidized Housing (Field number choices: 3, 19, 20, 21, 28, 31, 33, 34 )</c:v>
                </c:pt>
                <c:pt idx="6">
                  <c:v>Other (Field number choices: 17, 24, 30, 37, 99)</c:v>
                </c:pt>
                <c:pt idx="7">
                  <c:v>Client Don’t Know (Field number choice:8)</c:v>
                </c:pt>
                <c:pt idx="8">
                  <c:v>Client Refused Field number choice: 9)</c:v>
                </c:pt>
              </c:strCache>
            </c:strRef>
          </c:cat>
          <c:val>
            <c:numRef>
              <c:f>'6-System Entry'!$R$9:$R$17</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5D54-4359-8FCE-0972CBB6DEFF}"/>
            </c:ext>
          </c:extLst>
        </c:ser>
        <c:ser>
          <c:idx val="3"/>
          <c:order val="1"/>
          <c:tx>
            <c:v>Families in Prevention</c:v>
          </c:tx>
          <c:spPr>
            <a:scene3d>
              <a:camera prst="orthographicFront"/>
              <a:lightRig rig="threePt" dir="t"/>
            </a:scene3d>
            <a:sp3d/>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'6-System Entry'!$P$9:$P$17</c:f>
              <c:strCache>
                <c:ptCount val="9"/>
                <c:pt idx="0">
                  <c:v>Homeless Situations (Field number choices: 1, 2, 16, 18 in HMIS)</c:v>
                </c:pt>
                <c:pt idx="1">
                  <c:v>Institutional Situations (Field number choices: 4-7, 15, 25)</c:v>
                </c:pt>
                <c:pt idx="2">
                  <c:v>Temporary &amp; Permanet Housing Situations (e.g., Unsubisdized rental or home (Field number choices: 10-11)</c:v>
                </c:pt>
                <c:pt idx="3">
                  <c:v>Temporary &amp; Permanet Housing Situations (e.g., with Family or Friends, Host Homes, other (Field number choices: 12, 13, 22, 23, 32, 35 36 )</c:v>
                </c:pt>
                <c:pt idx="4">
                  <c:v>Hotel/Motel (Field number chose 14)</c:v>
                </c:pt>
                <c:pt idx="5">
                  <c:v>Temporary &amp; Permanet Housing Situations (e.g., Subsidized Housing (Field number choices: 3, 19, 20, 21, 28, 31, 33, 34 )</c:v>
                </c:pt>
                <c:pt idx="6">
                  <c:v>Other (Field number choices: 17, 24, 30, 37, 99)</c:v>
                </c:pt>
                <c:pt idx="7">
                  <c:v>Client Don’t Know (Field number choice:8)</c:v>
                </c:pt>
                <c:pt idx="8">
                  <c:v>Client Refused Field number choice: 9)</c:v>
                </c:pt>
              </c:strCache>
            </c:strRef>
          </c:cat>
          <c:val>
            <c:numRef>
              <c:f>'6-System Entry'!$T$9:$T$17</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5D54-4359-8FCE-0972CBB6DEFF}"/>
            </c:ext>
          </c:extLst>
        </c:ser>
        <c:dLbls>
          <c:showLegendKey val="0"/>
          <c:showVal val="0"/>
          <c:showCatName val="0"/>
          <c:showSerName val="0"/>
          <c:showPercent val="0"/>
          <c:showBubbleSize val="0"/>
        </c:dLbls>
        <c:gapWidth val="150"/>
        <c:axId val="481477920"/>
        <c:axId val="481479096"/>
      </c:barChart>
      <c:catAx>
        <c:axId val="481477920"/>
        <c:scaling>
          <c:orientation val="minMax"/>
        </c:scaling>
        <c:delete val="0"/>
        <c:axPos val="b"/>
        <c:numFmt formatCode="General" sourceLinked="1"/>
        <c:majorTickMark val="out"/>
        <c:minorTickMark val="none"/>
        <c:tickLblPos val="nextTo"/>
        <c:txPr>
          <a:bodyPr/>
          <a:lstStyle/>
          <a:p>
            <a:pPr>
              <a:defRPr sz="1050"/>
            </a:pPr>
            <a:endParaRPr lang="en-US"/>
          </a:p>
        </c:txPr>
        <c:crossAx val="481479096"/>
        <c:crosses val="autoZero"/>
        <c:auto val="1"/>
        <c:lblAlgn val="ctr"/>
        <c:lblOffset val="100"/>
        <c:noMultiLvlLbl val="0"/>
      </c:catAx>
      <c:valAx>
        <c:axId val="481479096"/>
        <c:scaling>
          <c:orientation val="minMax"/>
        </c:scaling>
        <c:delete val="0"/>
        <c:axPos val="l"/>
        <c:majorGridlines/>
        <c:numFmt formatCode="0%" sourceLinked="1"/>
        <c:majorTickMark val="out"/>
        <c:minorTickMark val="none"/>
        <c:tickLblPos val="nextTo"/>
        <c:crossAx val="481477920"/>
        <c:crosses val="autoZero"/>
        <c:crossBetween val="between"/>
      </c:valAx>
    </c:plotArea>
    <c:legend>
      <c:legendPos val="r"/>
      <c:layout>
        <c:manualLayout>
          <c:xMode val="edge"/>
          <c:yMode val="edge"/>
          <c:x val="0.30722274988000048"/>
          <c:y val="0.95535243409259163"/>
          <c:w val="0.45236935363624292"/>
          <c:h val="4.1933814217278598E-2"/>
        </c:manualLayout>
      </c:layout>
      <c:overlay val="0"/>
      <c:txPr>
        <a:bodyPr/>
        <a:lstStyle/>
        <a:p>
          <a:pPr>
            <a:defRPr sz="1050"/>
          </a:pPr>
          <a:endParaRPr lang="en-US"/>
        </a:p>
      </c:txPr>
    </c:legend>
    <c:plotVisOnly val="1"/>
    <c:dispBlanksAs val="gap"/>
    <c:showDLblsOverMax val="0"/>
  </c:chart>
  <c:printSettings>
    <c:headerFooter/>
    <c:pageMargins b="0.750000000000004" l="0.70000000000000062" r="0.70000000000000062" t="0.750000000000004" header="0.30000000000000032" footer="0.30000000000000032"/>
    <c:pageSetup orientation="landscape"/>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595768100457141"/>
          <c:y val="0.14592924688241884"/>
          <c:w val="0.79099907288958604"/>
          <c:h val="0.71355988396187364"/>
        </c:manualLayout>
      </c:layout>
      <c:barChart>
        <c:barDir val="col"/>
        <c:grouping val="stacked"/>
        <c:varyColors val="0"/>
        <c:ser>
          <c:idx val="0"/>
          <c:order val="0"/>
          <c:tx>
            <c:strRef>
              <c:f>'1-Population'!$D$8</c:f>
              <c:strCache>
                <c:ptCount val="1"/>
                <c:pt idx="0">
                  <c:v>Singles Sheltered</c:v>
                </c:pt>
              </c:strCache>
            </c:strRef>
          </c:tx>
          <c:spPr>
            <a:effectLst/>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'1-Population'!$B$12:$B$14</c:f>
              <c:numCache>
                <c:formatCode>General</c:formatCode>
                <c:ptCount val="3"/>
                <c:pt idx="0">
                  <c:v>2019</c:v>
                </c:pt>
                <c:pt idx="1">
                  <c:v>2020</c:v>
                </c:pt>
                <c:pt idx="2">
                  <c:v>2021</c:v>
                </c:pt>
              </c:numCache>
            </c:numRef>
          </c:cat>
          <c:val>
            <c:numRef>
              <c:f>'1-Population'!$D$12:$D$14</c:f>
              <c:numCache>
                <c:formatCode>General</c:formatCode>
                <c:ptCount val="3"/>
              </c:numCache>
            </c:numRef>
          </c:val>
          <c:extLst>
            <c:ext xmlns:c16="http://schemas.microsoft.com/office/drawing/2014/chart" uri="{C3380CC4-5D6E-409C-BE32-E72D297353CC}">
              <c16:uniqueId val="{00000000-2363-46D1-B97D-EC3C7D089343}"/>
            </c:ext>
          </c:extLst>
        </c:ser>
        <c:ser>
          <c:idx val="1"/>
          <c:order val="1"/>
          <c:tx>
            <c:strRef>
              <c:f>'1-Population'!$E$8</c:f>
              <c:strCache>
                <c:ptCount val="1"/>
                <c:pt idx="0">
                  <c:v>Singles in TH</c:v>
                </c:pt>
              </c:strCache>
            </c:strRef>
          </c:tx>
          <c:spPr>
            <a:effectLst/>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'1-Population'!$B$12:$B$14</c:f>
              <c:numCache>
                <c:formatCode>General</c:formatCode>
                <c:ptCount val="3"/>
                <c:pt idx="0">
                  <c:v>2019</c:v>
                </c:pt>
                <c:pt idx="1">
                  <c:v>2020</c:v>
                </c:pt>
                <c:pt idx="2">
                  <c:v>2021</c:v>
                </c:pt>
              </c:numCache>
            </c:numRef>
          </c:cat>
          <c:val>
            <c:numRef>
              <c:f>'1-Population'!$E$12:$E$14</c:f>
              <c:numCache>
                <c:formatCode>General</c:formatCode>
                <c:ptCount val="3"/>
              </c:numCache>
            </c:numRef>
          </c:val>
          <c:extLst>
            <c:ext xmlns:c16="http://schemas.microsoft.com/office/drawing/2014/chart" uri="{C3380CC4-5D6E-409C-BE32-E72D297353CC}">
              <c16:uniqueId val="{00000001-2363-46D1-B97D-EC3C7D089343}"/>
            </c:ext>
          </c:extLst>
        </c:ser>
        <c:dLbls>
          <c:showLegendKey val="0"/>
          <c:showVal val="0"/>
          <c:showCatName val="0"/>
          <c:showSerName val="0"/>
          <c:showPercent val="0"/>
          <c:showBubbleSize val="0"/>
        </c:dLbls>
        <c:gapWidth val="52"/>
        <c:overlap val="100"/>
        <c:axId val="481474392"/>
        <c:axId val="481472432"/>
      </c:barChart>
      <c:catAx>
        <c:axId val="481474392"/>
        <c:scaling>
          <c:orientation val="minMax"/>
        </c:scaling>
        <c:delete val="0"/>
        <c:axPos val="b"/>
        <c:numFmt formatCode="General" sourceLinked="1"/>
        <c:majorTickMark val="out"/>
        <c:minorTickMark val="none"/>
        <c:tickLblPos val="nextTo"/>
        <c:txPr>
          <a:bodyPr/>
          <a:lstStyle/>
          <a:p>
            <a:pPr>
              <a:defRPr sz="1050"/>
            </a:pPr>
            <a:endParaRPr lang="en-US"/>
          </a:p>
        </c:txPr>
        <c:crossAx val="481472432"/>
        <c:crosses val="autoZero"/>
        <c:auto val="1"/>
        <c:lblAlgn val="ctr"/>
        <c:lblOffset val="100"/>
        <c:noMultiLvlLbl val="0"/>
      </c:catAx>
      <c:valAx>
        <c:axId val="481472432"/>
        <c:scaling>
          <c:orientation val="minMax"/>
        </c:scaling>
        <c:delete val="0"/>
        <c:axPos val="l"/>
        <c:majorGridlines/>
        <c:numFmt formatCode="General" sourceLinked="1"/>
        <c:majorTickMark val="out"/>
        <c:minorTickMark val="none"/>
        <c:tickLblPos val="nextTo"/>
        <c:crossAx val="481474392"/>
        <c:crosses val="autoZero"/>
        <c:crossBetween val="between"/>
      </c:valAx>
    </c:plotArea>
    <c:legend>
      <c:legendPos val="b"/>
      <c:layout>
        <c:manualLayout>
          <c:xMode val="edge"/>
          <c:yMode val="edge"/>
          <c:x val="0.1681159420289855"/>
          <c:y val="0.92794759825327533"/>
          <c:w val="0.66086956521739149"/>
          <c:h val="5.2401746724890619E-2"/>
        </c:manualLayout>
      </c:layout>
      <c:overlay val="0"/>
      <c:txPr>
        <a:bodyPr/>
        <a:lstStyle/>
        <a:p>
          <a:pPr>
            <a:defRPr sz="1050"/>
          </a:pPr>
          <a:endParaRPr lang="en-US"/>
        </a:p>
      </c:txPr>
    </c:legend>
    <c:plotVisOnly val="1"/>
    <c:dispBlanksAs val="gap"/>
    <c:showDLblsOverMax val="0"/>
  </c:chart>
  <c:spPr>
    <a:ln w="0">
      <a:noFill/>
    </a:ln>
    <a:effectLst/>
  </c:spPr>
  <c:printSettings>
    <c:headerFooter/>
    <c:pageMargins b="0.75000000000000411" l="0.70000000000000062" r="0.70000000000000062" t="0.75000000000000411" header="0.30000000000000032" footer="0.30000000000000032"/>
    <c:pageSetup orientation="portrait"/>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449487150480121"/>
          <c:y val="0.13884872927469433"/>
          <c:w val="0.78153135387276207"/>
          <c:h val="0.67468706934509004"/>
        </c:manualLayout>
      </c:layout>
      <c:barChart>
        <c:barDir val="col"/>
        <c:grouping val="stacked"/>
        <c:varyColors val="0"/>
        <c:ser>
          <c:idx val="0"/>
          <c:order val="0"/>
          <c:tx>
            <c:strRef>
              <c:f>'1-Population'!$H$8</c:f>
              <c:strCache>
                <c:ptCount val="1"/>
                <c:pt idx="0">
                  <c:v>Persons in Families in Shelter</c:v>
                </c:pt>
              </c:strCache>
            </c:strRef>
          </c:tx>
          <c:spPr>
            <a:solidFill>
              <a:schemeClr val="accent1"/>
            </a:solidFill>
            <a:effectLst/>
            <a:scene3d>
              <a:camera prst="orthographicFront"/>
              <a:lightRig rig="threePt" dir="t"/>
            </a:scene3d>
            <a:sp3d>
              <a:bevelB/>
            </a:sp3d>
          </c:spPr>
          <c:invertIfNegative val="0"/>
          <c:dPt>
            <c:idx val="1"/>
            <c:invertIfNegative val="0"/>
            <c:bubble3D val="0"/>
            <c:spPr>
              <a:solidFill>
                <a:schemeClr val="accent1"/>
              </a:solidFill>
              <a:effectLst/>
              <a:scene3d>
                <a:camera prst="orthographicFront"/>
                <a:lightRig rig="threePt" dir="t"/>
              </a:scene3d>
              <a:sp3d>
                <a:bevelB/>
              </a:sp3d>
            </c:spPr>
            <c:extLst>
              <c:ext xmlns:c16="http://schemas.microsoft.com/office/drawing/2014/chart" uri="{C3380CC4-5D6E-409C-BE32-E72D297353CC}">
                <c16:uniqueId val="{00000001-7D00-4D93-8658-BEAE30C435E1}"/>
              </c:ext>
            </c:extLst>
          </c:dPt>
          <c:dPt>
            <c:idx val="2"/>
            <c:invertIfNegative val="0"/>
            <c:bubble3D val="0"/>
            <c:spPr>
              <a:solidFill>
                <a:schemeClr val="accent1"/>
              </a:solidFill>
              <a:effectLst/>
              <a:scene3d>
                <a:camera prst="orthographicFront"/>
                <a:lightRig rig="threePt" dir="t"/>
              </a:scene3d>
              <a:sp3d>
                <a:bevelB/>
              </a:sp3d>
            </c:spPr>
            <c:extLst>
              <c:ext xmlns:c16="http://schemas.microsoft.com/office/drawing/2014/chart" uri="{C3380CC4-5D6E-409C-BE32-E72D297353CC}">
                <c16:uniqueId val="{00000003-7D00-4D93-8658-BEAE30C435E1}"/>
              </c:ext>
            </c:extLst>
          </c:dPt>
          <c:dLbls>
            <c:dLbl>
              <c:idx val="1"/>
              <c:spPr>
                <a:noFill/>
                <a:ln w="25400">
                  <a:noFill/>
                </a:ln>
              </c:spPr>
              <c:txPr>
                <a:bodyPr/>
                <a:lstStyle/>
                <a:p>
                  <a:pPr>
                    <a:defRPr/>
                  </a:pPr>
                  <a:endParaRPr lang="en-US"/>
                </a:p>
              </c:txPr>
              <c:showLegendKey val="0"/>
              <c:showVal val="1"/>
              <c:showCatName val="0"/>
              <c:showSerName val="0"/>
              <c:showPercent val="0"/>
              <c:showBubbleSize val="0"/>
              <c:extLst>
                <c:ext xmlns:c16="http://schemas.microsoft.com/office/drawing/2014/chart" uri="{C3380CC4-5D6E-409C-BE32-E72D297353CC}">
                  <c16:uniqueId val="{00000001-7D00-4D93-8658-BEAE30C435E1}"/>
                </c:ext>
              </c:extLst>
            </c:dLbl>
            <c:dLbl>
              <c:idx val="2"/>
              <c:spPr>
                <a:noFill/>
                <a:ln w="25400">
                  <a:noFill/>
                </a:ln>
              </c:spPr>
              <c:txPr>
                <a:bodyPr/>
                <a:lstStyle/>
                <a:p>
                  <a:pPr>
                    <a:defRPr/>
                  </a:pPr>
                  <a:endParaRPr lang="en-US"/>
                </a:p>
              </c:txPr>
              <c:showLegendKey val="0"/>
              <c:showVal val="1"/>
              <c:showCatName val="0"/>
              <c:showSerName val="0"/>
              <c:showPercent val="0"/>
              <c:showBubbleSize val="0"/>
              <c:extLst>
                <c:ext xmlns:c16="http://schemas.microsoft.com/office/drawing/2014/chart" uri="{C3380CC4-5D6E-409C-BE32-E72D297353CC}">
                  <c16:uniqueId val="{00000003-7D00-4D93-8658-BEAE30C435E1}"/>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'1-Population'!$B$12:$B$14</c:f>
              <c:numCache>
                <c:formatCode>General</c:formatCode>
                <c:ptCount val="3"/>
                <c:pt idx="0">
                  <c:v>2019</c:v>
                </c:pt>
                <c:pt idx="1">
                  <c:v>2020</c:v>
                </c:pt>
                <c:pt idx="2">
                  <c:v>2021</c:v>
                </c:pt>
              </c:numCache>
            </c:numRef>
          </c:cat>
          <c:val>
            <c:numRef>
              <c:f>'1-Population'!$H$12:$H$14</c:f>
              <c:numCache>
                <c:formatCode>General</c:formatCode>
                <c:ptCount val="3"/>
              </c:numCache>
            </c:numRef>
          </c:val>
          <c:extLst>
            <c:ext xmlns:c16="http://schemas.microsoft.com/office/drawing/2014/chart" uri="{C3380CC4-5D6E-409C-BE32-E72D297353CC}">
              <c16:uniqueId val="{00000004-7D00-4D93-8658-BEAE30C435E1}"/>
            </c:ext>
          </c:extLst>
        </c:ser>
        <c:ser>
          <c:idx val="1"/>
          <c:order val="1"/>
          <c:tx>
            <c:strRef>
              <c:f>'1-Population'!$I$8</c:f>
              <c:strCache>
                <c:ptCount val="1"/>
                <c:pt idx="0">
                  <c:v>Persons in Families in TH</c:v>
                </c:pt>
              </c:strCache>
            </c:strRef>
          </c:tx>
          <c:spPr>
            <a:scene3d>
              <a:camera prst="orthographicFront"/>
              <a:lightRig rig="threePt" dir="t"/>
            </a:scene3d>
            <a:sp3d prstMaterial="dkEdge"/>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'1-Population'!$B$12:$B$14</c:f>
              <c:numCache>
                <c:formatCode>General</c:formatCode>
                <c:ptCount val="3"/>
                <c:pt idx="0">
                  <c:v>2019</c:v>
                </c:pt>
                <c:pt idx="1">
                  <c:v>2020</c:v>
                </c:pt>
                <c:pt idx="2">
                  <c:v>2021</c:v>
                </c:pt>
              </c:numCache>
            </c:numRef>
          </c:cat>
          <c:val>
            <c:numRef>
              <c:f>'1-Population'!$I$12:$I$14</c:f>
              <c:numCache>
                <c:formatCode>General</c:formatCode>
                <c:ptCount val="3"/>
              </c:numCache>
            </c:numRef>
          </c:val>
          <c:extLst>
            <c:ext xmlns:c16="http://schemas.microsoft.com/office/drawing/2014/chart" uri="{C3380CC4-5D6E-409C-BE32-E72D297353CC}">
              <c16:uniqueId val="{00000005-7D00-4D93-8658-BEAE30C435E1}"/>
            </c:ext>
          </c:extLst>
        </c:ser>
        <c:dLbls>
          <c:showLegendKey val="0"/>
          <c:showVal val="0"/>
          <c:showCatName val="0"/>
          <c:showSerName val="0"/>
          <c:showPercent val="0"/>
          <c:showBubbleSize val="0"/>
        </c:dLbls>
        <c:gapWidth val="52"/>
        <c:overlap val="100"/>
        <c:axId val="481472824"/>
        <c:axId val="481475960"/>
      </c:barChart>
      <c:catAx>
        <c:axId val="481472824"/>
        <c:scaling>
          <c:orientation val="minMax"/>
        </c:scaling>
        <c:delete val="0"/>
        <c:axPos val="b"/>
        <c:numFmt formatCode="General" sourceLinked="1"/>
        <c:majorTickMark val="out"/>
        <c:minorTickMark val="none"/>
        <c:tickLblPos val="nextTo"/>
        <c:txPr>
          <a:bodyPr/>
          <a:lstStyle/>
          <a:p>
            <a:pPr>
              <a:defRPr sz="1050"/>
            </a:pPr>
            <a:endParaRPr lang="en-US"/>
          </a:p>
        </c:txPr>
        <c:crossAx val="481475960"/>
        <c:crosses val="autoZero"/>
        <c:auto val="1"/>
        <c:lblAlgn val="ctr"/>
        <c:lblOffset val="100"/>
        <c:noMultiLvlLbl val="0"/>
      </c:catAx>
      <c:valAx>
        <c:axId val="481475960"/>
        <c:scaling>
          <c:orientation val="minMax"/>
        </c:scaling>
        <c:delete val="0"/>
        <c:axPos val="l"/>
        <c:majorGridlines/>
        <c:numFmt formatCode="General" sourceLinked="1"/>
        <c:majorTickMark val="out"/>
        <c:minorTickMark val="none"/>
        <c:tickLblPos val="nextTo"/>
        <c:crossAx val="481472824"/>
        <c:crosses val="autoZero"/>
        <c:crossBetween val="between"/>
      </c:valAx>
    </c:plotArea>
    <c:legend>
      <c:legendPos val="b"/>
      <c:layout>
        <c:manualLayout>
          <c:xMode val="edge"/>
          <c:yMode val="edge"/>
          <c:x val="1.7190815219953822E-3"/>
          <c:y val="0.89576335637783844"/>
          <c:w val="0.98857780501988146"/>
          <c:h val="0.10133177797219792"/>
        </c:manualLayout>
      </c:layout>
      <c:overlay val="0"/>
      <c:txPr>
        <a:bodyPr/>
        <a:lstStyle/>
        <a:p>
          <a:pPr>
            <a:defRPr sz="1050"/>
          </a:pPr>
          <a:endParaRPr lang="en-US"/>
        </a:p>
      </c:txPr>
    </c:legend>
    <c:plotVisOnly val="1"/>
    <c:dispBlanksAs val="gap"/>
    <c:showDLblsOverMax val="0"/>
  </c:chart>
  <c:spPr>
    <a:ln>
      <a:noFill/>
    </a:ln>
  </c:spPr>
  <c:printSettings>
    <c:headerFooter/>
    <c:pageMargins b="0.75000000000000411" l="0.70000000000000062" r="0.70000000000000062" t="0.75000000000000411" header="0.30000000000000032" footer="0.30000000000000032"/>
    <c:pageSetup orientation="portrait"/>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995052974399142"/>
          <c:y val="0.14171030345344857"/>
          <c:w val="0.82004947025601205"/>
          <c:h val="0.71543811390388434"/>
        </c:manualLayout>
      </c:layout>
      <c:barChart>
        <c:barDir val="col"/>
        <c:grouping val="stacked"/>
        <c:varyColors val="0"/>
        <c:ser>
          <c:idx val="0"/>
          <c:order val="0"/>
          <c:tx>
            <c:strRef>
              <c:f>'1-Population'!$P$8</c:f>
              <c:strCache>
                <c:ptCount val="1"/>
                <c:pt idx="0">
                  <c:v>Total Sheltered</c:v>
                </c:pt>
              </c:strCache>
            </c:strRef>
          </c:tx>
          <c:spPr>
            <a:scene3d>
              <a:camera prst="orthographicFront"/>
              <a:lightRig rig="threePt" dir="t"/>
            </a:scene3d>
            <a:sp3d/>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'1-Population'!$B$12:$B$14</c:f>
              <c:numCache>
                <c:formatCode>General</c:formatCode>
                <c:ptCount val="3"/>
                <c:pt idx="0">
                  <c:v>2019</c:v>
                </c:pt>
                <c:pt idx="1">
                  <c:v>2020</c:v>
                </c:pt>
                <c:pt idx="2">
                  <c:v>2021</c:v>
                </c:pt>
              </c:numCache>
            </c:numRef>
          </c:cat>
          <c:val>
            <c:numRef>
              <c:f>'1-Population'!$P$12:$P$14</c:f>
              <c:numCache>
                <c:formatCode>General</c:formatCode>
                <c:ptCount val="3"/>
                <c:pt idx="0">
                  <c:v>0</c:v>
                </c:pt>
                <c:pt idx="1">
                  <c:v>0</c:v>
                </c:pt>
                <c:pt idx="2">
                  <c:v>0</c:v>
                </c:pt>
              </c:numCache>
            </c:numRef>
          </c:val>
          <c:extLst>
            <c:ext xmlns:c16="http://schemas.microsoft.com/office/drawing/2014/chart" uri="{C3380CC4-5D6E-409C-BE32-E72D297353CC}">
              <c16:uniqueId val="{00000000-1F5B-4B8F-9586-5C2C6BFA3DBA}"/>
            </c:ext>
          </c:extLst>
        </c:ser>
        <c:ser>
          <c:idx val="1"/>
          <c:order val="1"/>
          <c:tx>
            <c:strRef>
              <c:f>'1-Population'!$Q$8</c:f>
              <c:strCache>
                <c:ptCount val="1"/>
                <c:pt idx="0">
                  <c:v>Total Transitional Housing</c:v>
                </c:pt>
              </c:strCache>
            </c:strRef>
          </c:tx>
          <c:spPr>
            <a:scene3d>
              <a:camera prst="orthographicFront"/>
              <a:lightRig rig="threePt" dir="t"/>
            </a:scene3d>
            <a:sp3d/>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'1-Population'!$B$12:$B$14</c:f>
              <c:numCache>
                <c:formatCode>General</c:formatCode>
                <c:ptCount val="3"/>
                <c:pt idx="0">
                  <c:v>2019</c:v>
                </c:pt>
                <c:pt idx="1">
                  <c:v>2020</c:v>
                </c:pt>
                <c:pt idx="2">
                  <c:v>2021</c:v>
                </c:pt>
              </c:numCache>
            </c:numRef>
          </c:cat>
          <c:val>
            <c:numRef>
              <c:f>'1-Population'!$Q$12:$Q$14</c:f>
              <c:numCache>
                <c:formatCode>General</c:formatCode>
                <c:ptCount val="3"/>
                <c:pt idx="0">
                  <c:v>0</c:v>
                </c:pt>
                <c:pt idx="1">
                  <c:v>0</c:v>
                </c:pt>
                <c:pt idx="2">
                  <c:v>0</c:v>
                </c:pt>
              </c:numCache>
            </c:numRef>
          </c:val>
          <c:extLst>
            <c:ext xmlns:c16="http://schemas.microsoft.com/office/drawing/2014/chart" uri="{C3380CC4-5D6E-409C-BE32-E72D297353CC}">
              <c16:uniqueId val="{00000001-1F5B-4B8F-9586-5C2C6BFA3DBA}"/>
            </c:ext>
          </c:extLst>
        </c:ser>
        <c:dLbls>
          <c:showLegendKey val="0"/>
          <c:showVal val="0"/>
          <c:showCatName val="0"/>
          <c:showSerName val="0"/>
          <c:showPercent val="0"/>
          <c:showBubbleSize val="0"/>
        </c:dLbls>
        <c:gapWidth val="52"/>
        <c:overlap val="100"/>
        <c:axId val="481474000"/>
        <c:axId val="481475176"/>
      </c:barChart>
      <c:catAx>
        <c:axId val="481474000"/>
        <c:scaling>
          <c:orientation val="minMax"/>
        </c:scaling>
        <c:delete val="0"/>
        <c:axPos val="b"/>
        <c:numFmt formatCode="General" sourceLinked="1"/>
        <c:majorTickMark val="out"/>
        <c:minorTickMark val="none"/>
        <c:tickLblPos val="nextTo"/>
        <c:txPr>
          <a:bodyPr/>
          <a:lstStyle/>
          <a:p>
            <a:pPr>
              <a:defRPr sz="1050"/>
            </a:pPr>
            <a:endParaRPr lang="en-US"/>
          </a:p>
        </c:txPr>
        <c:crossAx val="481475176"/>
        <c:crosses val="autoZero"/>
        <c:auto val="1"/>
        <c:lblAlgn val="ctr"/>
        <c:lblOffset val="100"/>
        <c:noMultiLvlLbl val="0"/>
      </c:catAx>
      <c:valAx>
        <c:axId val="481475176"/>
        <c:scaling>
          <c:orientation val="minMax"/>
        </c:scaling>
        <c:delete val="0"/>
        <c:axPos val="l"/>
        <c:majorGridlines/>
        <c:numFmt formatCode="General" sourceLinked="1"/>
        <c:majorTickMark val="out"/>
        <c:minorTickMark val="none"/>
        <c:tickLblPos val="nextTo"/>
        <c:crossAx val="481474000"/>
        <c:crosses val="autoZero"/>
        <c:crossBetween val="between"/>
      </c:valAx>
    </c:plotArea>
    <c:legend>
      <c:legendPos val="b"/>
      <c:layout>
        <c:manualLayout>
          <c:xMode val="edge"/>
          <c:yMode val="edge"/>
          <c:x val="5.8139534883720943E-2"/>
          <c:y val="0.92794759825327533"/>
          <c:w val="0.88081395348837221"/>
          <c:h val="5.2401746724890619E-2"/>
        </c:manualLayout>
      </c:layout>
      <c:overlay val="0"/>
      <c:txPr>
        <a:bodyPr/>
        <a:lstStyle/>
        <a:p>
          <a:pPr>
            <a:defRPr sz="1050"/>
          </a:pPr>
          <a:endParaRPr lang="en-US"/>
        </a:p>
      </c:txPr>
    </c:legend>
    <c:plotVisOnly val="1"/>
    <c:dispBlanksAs val="gap"/>
    <c:showDLblsOverMax val="0"/>
  </c:chart>
  <c:spPr>
    <a:ln>
      <a:noFill/>
    </a:ln>
  </c:spPr>
  <c:printSettings>
    <c:headerFooter/>
    <c:pageMargins b="0.75000000000000455" l="0.70000000000000062" r="0.70000000000000062" t="0.75000000000000455" header="0.30000000000000032" footer="0.30000000000000032"/>
    <c:pageSetup orientation="portrait"/>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27339187313743"/>
          <c:y val="0.17057626331148071"/>
          <c:w val="0.80633219276909751"/>
          <c:h val="0.61554961312626255"/>
        </c:manualLayout>
      </c:layout>
      <c:barChart>
        <c:barDir val="col"/>
        <c:grouping val="clustered"/>
        <c:varyColors val="0"/>
        <c:ser>
          <c:idx val="1"/>
          <c:order val="0"/>
          <c:tx>
            <c:strRef>
              <c:f>'1-Population'!$D$8</c:f>
              <c:strCache>
                <c:ptCount val="1"/>
                <c:pt idx="0">
                  <c:v>Singles Sheltered</c:v>
                </c:pt>
              </c:strCache>
            </c:strRef>
          </c:tx>
          <c:spPr>
            <a:scene3d>
              <a:camera prst="orthographicFront"/>
              <a:lightRig rig="threePt" dir="t"/>
            </a:scene3d>
            <a:sp3d/>
          </c:spPr>
          <c:invertIfNegative val="0"/>
          <c:dLbls>
            <c:spPr>
              <a:noFill/>
              <a:ln w="25400">
                <a:noFill/>
              </a:ln>
            </c:spPr>
            <c:txPr>
              <a:bodyPr rot="-5400000" vert="horz"/>
              <a:lstStyle/>
              <a:p>
                <a:pPr>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'1-Population'!$B$9:$B$11</c:f>
              <c:numCache>
                <c:formatCode>General</c:formatCode>
                <c:ptCount val="3"/>
                <c:pt idx="0">
                  <c:v>2020</c:v>
                </c:pt>
                <c:pt idx="1">
                  <c:v>2021</c:v>
                </c:pt>
                <c:pt idx="2">
                  <c:v>2022</c:v>
                </c:pt>
              </c:numCache>
            </c:numRef>
          </c:cat>
          <c:val>
            <c:numRef>
              <c:f>'1-Population'!$D$9:$D$11</c:f>
              <c:numCache>
                <c:formatCode>General</c:formatCode>
                <c:ptCount val="3"/>
              </c:numCache>
            </c:numRef>
          </c:val>
          <c:extLst>
            <c:ext xmlns:c16="http://schemas.microsoft.com/office/drawing/2014/chart" uri="{C3380CC4-5D6E-409C-BE32-E72D297353CC}">
              <c16:uniqueId val="{00000000-0B64-4F8A-9A9A-E304E195705A}"/>
            </c:ext>
          </c:extLst>
        </c:ser>
        <c:ser>
          <c:idx val="2"/>
          <c:order val="1"/>
          <c:tx>
            <c:strRef>
              <c:f>'1-Population'!$E$8</c:f>
              <c:strCache>
                <c:ptCount val="1"/>
                <c:pt idx="0">
                  <c:v>Singles in TH</c:v>
                </c:pt>
              </c:strCache>
            </c:strRef>
          </c:tx>
          <c:spPr>
            <a:scene3d>
              <a:camera prst="orthographicFront"/>
              <a:lightRig rig="threePt" dir="t"/>
            </a:scene3d>
            <a:sp3d/>
          </c:spPr>
          <c:invertIfNegative val="0"/>
          <c:dLbls>
            <c:spPr>
              <a:noFill/>
              <a:ln w="25400">
                <a:noFill/>
              </a:ln>
            </c:spPr>
            <c:txPr>
              <a:bodyPr rot="-5400000" vert="horz"/>
              <a:lstStyle/>
              <a:p>
                <a:pPr>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'1-Population'!$B$9:$B$11</c:f>
              <c:numCache>
                <c:formatCode>General</c:formatCode>
                <c:ptCount val="3"/>
                <c:pt idx="0">
                  <c:v>2020</c:v>
                </c:pt>
                <c:pt idx="1">
                  <c:v>2021</c:v>
                </c:pt>
                <c:pt idx="2">
                  <c:v>2022</c:v>
                </c:pt>
              </c:numCache>
            </c:numRef>
          </c:cat>
          <c:val>
            <c:numRef>
              <c:f>'1-Population'!$E$9:$E$11</c:f>
              <c:numCache>
                <c:formatCode>General</c:formatCode>
                <c:ptCount val="3"/>
              </c:numCache>
            </c:numRef>
          </c:val>
          <c:extLst>
            <c:ext xmlns:c16="http://schemas.microsoft.com/office/drawing/2014/chart" uri="{C3380CC4-5D6E-409C-BE32-E72D297353CC}">
              <c16:uniqueId val="{00000001-0B64-4F8A-9A9A-E304E195705A}"/>
            </c:ext>
          </c:extLst>
        </c:ser>
        <c:ser>
          <c:idx val="3"/>
          <c:order val="2"/>
          <c:tx>
            <c:strRef>
              <c:f>'1-Population'!$H$8</c:f>
              <c:strCache>
                <c:ptCount val="1"/>
                <c:pt idx="0">
                  <c:v>Persons in Families in Shelter</c:v>
                </c:pt>
              </c:strCache>
            </c:strRef>
          </c:tx>
          <c:spPr>
            <a:scene3d>
              <a:camera prst="orthographicFront"/>
              <a:lightRig rig="threePt" dir="t"/>
            </a:scene3d>
            <a:sp3d prstMaterial="metal"/>
          </c:spPr>
          <c:invertIfNegative val="0"/>
          <c:dLbls>
            <c:spPr>
              <a:noFill/>
              <a:ln w="25400">
                <a:noFill/>
              </a:ln>
            </c:spPr>
            <c:txPr>
              <a:bodyPr rot="-5400000" vert="horz"/>
              <a:lstStyle/>
              <a:p>
                <a:pPr>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'1-Population'!$B$9:$B$11</c:f>
              <c:numCache>
                <c:formatCode>General</c:formatCode>
                <c:ptCount val="3"/>
                <c:pt idx="0">
                  <c:v>2020</c:v>
                </c:pt>
                <c:pt idx="1">
                  <c:v>2021</c:v>
                </c:pt>
                <c:pt idx="2">
                  <c:v>2022</c:v>
                </c:pt>
              </c:numCache>
            </c:numRef>
          </c:cat>
          <c:val>
            <c:numRef>
              <c:f>'1-Population'!$H$9:$H$11</c:f>
              <c:numCache>
                <c:formatCode>General</c:formatCode>
                <c:ptCount val="3"/>
              </c:numCache>
            </c:numRef>
          </c:val>
          <c:extLst>
            <c:ext xmlns:c16="http://schemas.microsoft.com/office/drawing/2014/chart" uri="{C3380CC4-5D6E-409C-BE32-E72D297353CC}">
              <c16:uniqueId val="{00000002-0B64-4F8A-9A9A-E304E195705A}"/>
            </c:ext>
          </c:extLst>
        </c:ser>
        <c:ser>
          <c:idx val="5"/>
          <c:order val="3"/>
          <c:tx>
            <c:strRef>
              <c:f>'1-Population'!$I$8</c:f>
              <c:strCache>
                <c:ptCount val="1"/>
                <c:pt idx="0">
                  <c:v>Persons in Families in TH</c:v>
                </c:pt>
              </c:strCache>
            </c:strRef>
          </c:tx>
          <c:spPr>
            <a:scene3d>
              <a:camera prst="orthographicFront"/>
              <a:lightRig rig="threePt" dir="t"/>
            </a:scene3d>
            <a:sp3d/>
          </c:spPr>
          <c:invertIfNegative val="0"/>
          <c:dLbls>
            <c:spPr>
              <a:noFill/>
              <a:ln w="25400">
                <a:noFill/>
              </a:ln>
            </c:spPr>
            <c:txPr>
              <a:bodyPr rot="-5400000" vert="horz"/>
              <a:lstStyle/>
              <a:p>
                <a:pPr>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'1-Population'!$B$9:$B$11</c:f>
              <c:numCache>
                <c:formatCode>General</c:formatCode>
                <c:ptCount val="3"/>
                <c:pt idx="0">
                  <c:v>2020</c:v>
                </c:pt>
                <c:pt idx="1">
                  <c:v>2021</c:v>
                </c:pt>
                <c:pt idx="2">
                  <c:v>2022</c:v>
                </c:pt>
              </c:numCache>
            </c:numRef>
          </c:cat>
          <c:val>
            <c:numRef>
              <c:f>'1-Population'!$I$9:$I$11</c:f>
              <c:numCache>
                <c:formatCode>General</c:formatCode>
                <c:ptCount val="3"/>
              </c:numCache>
            </c:numRef>
          </c:val>
          <c:extLst>
            <c:ext xmlns:c16="http://schemas.microsoft.com/office/drawing/2014/chart" uri="{C3380CC4-5D6E-409C-BE32-E72D297353CC}">
              <c16:uniqueId val="{00000003-0B64-4F8A-9A9A-E304E195705A}"/>
            </c:ext>
          </c:extLst>
        </c:ser>
        <c:dLbls>
          <c:showLegendKey val="0"/>
          <c:showVal val="0"/>
          <c:showCatName val="0"/>
          <c:showSerName val="0"/>
          <c:showPercent val="0"/>
          <c:showBubbleSize val="0"/>
        </c:dLbls>
        <c:gapWidth val="40"/>
        <c:overlap val="-7"/>
        <c:axId val="482097152"/>
        <c:axId val="482094800"/>
      </c:barChart>
      <c:catAx>
        <c:axId val="482097152"/>
        <c:scaling>
          <c:orientation val="minMax"/>
        </c:scaling>
        <c:delete val="0"/>
        <c:axPos val="b"/>
        <c:numFmt formatCode="General" sourceLinked="1"/>
        <c:majorTickMark val="out"/>
        <c:minorTickMark val="none"/>
        <c:tickLblPos val="nextTo"/>
        <c:txPr>
          <a:bodyPr/>
          <a:lstStyle/>
          <a:p>
            <a:pPr>
              <a:defRPr sz="1050"/>
            </a:pPr>
            <a:endParaRPr lang="en-US"/>
          </a:p>
        </c:txPr>
        <c:crossAx val="482094800"/>
        <c:crosses val="autoZero"/>
        <c:auto val="1"/>
        <c:lblAlgn val="ctr"/>
        <c:lblOffset val="100"/>
        <c:noMultiLvlLbl val="0"/>
      </c:catAx>
      <c:valAx>
        <c:axId val="482094800"/>
        <c:scaling>
          <c:orientation val="minMax"/>
        </c:scaling>
        <c:delete val="0"/>
        <c:axPos val="l"/>
        <c:majorGridlines/>
        <c:numFmt formatCode="General" sourceLinked="1"/>
        <c:majorTickMark val="out"/>
        <c:minorTickMark val="none"/>
        <c:tickLblPos val="nextTo"/>
        <c:crossAx val="482097152"/>
        <c:crosses val="autoZero"/>
        <c:crossBetween val="between"/>
      </c:valAx>
    </c:plotArea>
    <c:legend>
      <c:legendPos val="r"/>
      <c:layout>
        <c:manualLayout>
          <c:xMode val="edge"/>
          <c:yMode val="edge"/>
          <c:x val="2.3647219536154476E-2"/>
          <c:y val="0.84212976420543784"/>
          <c:w val="0.94126506116559994"/>
          <c:h val="0.15684911597003723"/>
        </c:manualLayout>
      </c:layout>
      <c:overlay val="0"/>
      <c:txPr>
        <a:bodyPr/>
        <a:lstStyle/>
        <a:p>
          <a:pPr>
            <a:defRPr sz="1050"/>
          </a:pPr>
          <a:endParaRPr lang="en-US"/>
        </a:p>
      </c:txPr>
    </c:legend>
    <c:plotVisOnly val="1"/>
    <c:dispBlanksAs val="gap"/>
    <c:showDLblsOverMax val="0"/>
  </c:chart>
  <c:spPr>
    <a:ln>
      <a:noFill/>
    </a:ln>
  </c:spPr>
  <c:printSettings>
    <c:headerFooter/>
    <c:pageMargins b="0.75000000000000411" l="0.70000000000000062" r="0.70000000000000062" t="0.75000000000000411" header="0.30000000000000032" footer="0.30000000000000032"/>
    <c:pageSetup orientation="portrait"/>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64176737266194"/>
          <c:y val="0.16348406671020643"/>
          <c:w val="0.78287927912754263"/>
          <c:h val="0.63593521082951054"/>
        </c:manualLayout>
      </c:layout>
      <c:barChart>
        <c:barDir val="col"/>
        <c:grouping val="clustered"/>
        <c:varyColors val="0"/>
        <c:ser>
          <c:idx val="3"/>
          <c:order val="0"/>
          <c:tx>
            <c:v>Shelter</c:v>
          </c:tx>
          <c:spPr>
            <a:scene3d>
              <a:camera prst="orthographicFront"/>
              <a:lightRig rig="threePt" dir="t"/>
            </a:scene3d>
            <a:sp3d prstMaterial="metal"/>
          </c:spPr>
          <c:invertIfNegative val="0"/>
          <c:dLbls>
            <c:spPr>
              <a:noFill/>
              <a:ln w="25400">
                <a:noFill/>
              </a:ln>
            </c:spPr>
            <c:txPr>
              <a:bodyPr rot="-5400000" vert="horz"/>
              <a:lstStyle/>
              <a:p>
                <a:pPr>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'1-Population'!$B$9:$B$11</c:f>
              <c:numCache>
                <c:formatCode>General</c:formatCode>
                <c:ptCount val="3"/>
                <c:pt idx="0">
                  <c:v>2020</c:v>
                </c:pt>
                <c:pt idx="1">
                  <c:v>2021</c:v>
                </c:pt>
                <c:pt idx="2">
                  <c:v>2022</c:v>
                </c:pt>
              </c:numCache>
            </c:numRef>
          </c:cat>
          <c:val>
            <c:numRef>
              <c:f>'1-Population'!$H$9:$H$11</c:f>
              <c:numCache>
                <c:formatCode>General</c:formatCode>
                <c:ptCount val="3"/>
              </c:numCache>
            </c:numRef>
          </c:val>
          <c:extLst>
            <c:ext xmlns:c16="http://schemas.microsoft.com/office/drawing/2014/chart" uri="{C3380CC4-5D6E-409C-BE32-E72D297353CC}">
              <c16:uniqueId val="{00000000-B959-4F82-9AEE-B1C8B85A0468}"/>
            </c:ext>
          </c:extLst>
        </c:ser>
        <c:ser>
          <c:idx val="5"/>
          <c:order val="1"/>
          <c:tx>
            <c:v>Transitional Housing</c:v>
          </c:tx>
          <c:spPr>
            <a:scene3d>
              <a:camera prst="orthographicFront"/>
              <a:lightRig rig="threePt" dir="t"/>
            </a:scene3d>
            <a:sp3d/>
          </c:spPr>
          <c:invertIfNegative val="0"/>
          <c:dLbls>
            <c:spPr>
              <a:noFill/>
              <a:ln w="25400">
                <a:noFill/>
              </a:ln>
            </c:spPr>
            <c:txPr>
              <a:bodyPr rot="-5400000" vert="horz"/>
              <a:lstStyle/>
              <a:p>
                <a:pPr>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'1-Population'!$B$9:$B$11</c:f>
              <c:numCache>
                <c:formatCode>General</c:formatCode>
                <c:ptCount val="3"/>
                <c:pt idx="0">
                  <c:v>2020</c:v>
                </c:pt>
                <c:pt idx="1">
                  <c:v>2021</c:v>
                </c:pt>
                <c:pt idx="2">
                  <c:v>2022</c:v>
                </c:pt>
              </c:numCache>
            </c:numRef>
          </c:cat>
          <c:val>
            <c:numRef>
              <c:f>'1-Population'!$I$9:$I$11</c:f>
              <c:numCache>
                <c:formatCode>General</c:formatCode>
                <c:ptCount val="3"/>
              </c:numCache>
            </c:numRef>
          </c:val>
          <c:extLst>
            <c:ext xmlns:c16="http://schemas.microsoft.com/office/drawing/2014/chart" uri="{C3380CC4-5D6E-409C-BE32-E72D297353CC}">
              <c16:uniqueId val="{00000001-B959-4F82-9AEE-B1C8B85A0468}"/>
            </c:ext>
          </c:extLst>
        </c:ser>
        <c:dLbls>
          <c:showLegendKey val="0"/>
          <c:showVal val="0"/>
          <c:showCatName val="0"/>
          <c:showSerName val="0"/>
          <c:showPercent val="0"/>
          <c:showBubbleSize val="0"/>
        </c:dLbls>
        <c:gapWidth val="40"/>
        <c:overlap val="-7"/>
        <c:axId val="482097544"/>
        <c:axId val="482096368"/>
      </c:barChart>
      <c:catAx>
        <c:axId val="482097544"/>
        <c:scaling>
          <c:orientation val="minMax"/>
        </c:scaling>
        <c:delete val="0"/>
        <c:axPos val="b"/>
        <c:numFmt formatCode="General" sourceLinked="1"/>
        <c:majorTickMark val="out"/>
        <c:minorTickMark val="none"/>
        <c:tickLblPos val="nextTo"/>
        <c:txPr>
          <a:bodyPr/>
          <a:lstStyle/>
          <a:p>
            <a:pPr>
              <a:defRPr sz="1050"/>
            </a:pPr>
            <a:endParaRPr lang="en-US"/>
          </a:p>
        </c:txPr>
        <c:crossAx val="482096368"/>
        <c:crosses val="autoZero"/>
        <c:auto val="1"/>
        <c:lblAlgn val="ctr"/>
        <c:lblOffset val="100"/>
        <c:noMultiLvlLbl val="0"/>
      </c:catAx>
      <c:valAx>
        <c:axId val="482096368"/>
        <c:scaling>
          <c:orientation val="minMax"/>
        </c:scaling>
        <c:delete val="0"/>
        <c:axPos val="l"/>
        <c:majorGridlines/>
        <c:numFmt formatCode="General" sourceLinked="1"/>
        <c:majorTickMark val="out"/>
        <c:minorTickMark val="none"/>
        <c:tickLblPos val="nextTo"/>
        <c:crossAx val="482097544"/>
        <c:crosses val="autoZero"/>
        <c:crossBetween val="between"/>
      </c:valAx>
    </c:plotArea>
    <c:legend>
      <c:legendPos val="r"/>
      <c:layout>
        <c:manualLayout>
          <c:xMode val="edge"/>
          <c:yMode val="edge"/>
          <c:x val="0.12574850299401197"/>
          <c:y val="0.87398373983739841"/>
          <c:w val="0.74550898203592819"/>
          <c:h val="0.10569105691056915"/>
        </c:manualLayout>
      </c:layout>
      <c:overlay val="0"/>
      <c:txPr>
        <a:bodyPr/>
        <a:lstStyle/>
        <a:p>
          <a:pPr>
            <a:defRPr sz="1050"/>
          </a:pPr>
          <a:endParaRPr lang="en-US"/>
        </a:p>
      </c:txPr>
    </c:legend>
    <c:plotVisOnly val="1"/>
    <c:dispBlanksAs val="gap"/>
    <c:showDLblsOverMax val="0"/>
  </c:chart>
  <c:spPr>
    <a:ln>
      <a:noFill/>
    </a:ln>
  </c:spPr>
  <c:printSettings>
    <c:headerFooter/>
    <c:pageMargins b="0.75000000000000433" l="0.70000000000000062" r="0.70000000000000062" t="0.75000000000000433" header="0.30000000000000032" footer="0.30000000000000032"/>
    <c:pageSetup orientation="portrait"/>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91628319187554"/>
          <c:y val="0.16348406671020643"/>
          <c:w val="0.79398847871288813"/>
          <c:h val="0.63593521082951054"/>
        </c:manualLayout>
      </c:layout>
      <c:barChart>
        <c:barDir val="col"/>
        <c:grouping val="clustered"/>
        <c:varyColors val="0"/>
        <c:ser>
          <c:idx val="1"/>
          <c:order val="0"/>
          <c:tx>
            <c:strRef>
              <c:f>'1-Population'!$D$8</c:f>
              <c:strCache>
                <c:ptCount val="1"/>
                <c:pt idx="0">
                  <c:v>Singles Sheltered</c:v>
                </c:pt>
              </c:strCache>
            </c:strRef>
          </c:tx>
          <c:spPr>
            <a:scene3d>
              <a:camera prst="orthographicFront"/>
              <a:lightRig rig="threePt" dir="t"/>
            </a:scene3d>
            <a:sp3d/>
          </c:spPr>
          <c:invertIfNegative val="0"/>
          <c:dLbls>
            <c:spPr>
              <a:noFill/>
              <a:ln w="25400">
                <a:noFill/>
              </a:ln>
            </c:spPr>
            <c:txPr>
              <a:bodyPr rot="-5400000" vert="horz"/>
              <a:lstStyle/>
              <a:p>
                <a:pPr>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'1-Population'!$B$9:$B$11</c:f>
              <c:numCache>
                <c:formatCode>General</c:formatCode>
                <c:ptCount val="3"/>
                <c:pt idx="0">
                  <c:v>2020</c:v>
                </c:pt>
                <c:pt idx="1">
                  <c:v>2021</c:v>
                </c:pt>
                <c:pt idx="2">
                  <c:v>2022</c:v>
                </c:pt>
              </c:numCache>
            </c:numRef>
          </c:cat>
          <c:val>
            <c:numRef>
              <c:f>'1-Population'!$D$9:$D$11</c:f>
              <c:numCache>
                <c:formatCode>General</c:formatCode>
                <c:ptCount val="3"/>
              </c:numCache>
            </c:numRef>
          </c:val>
          <c:extLst>
            <c:ext xmlns:c16="http://schemas.microsoft.com/office/drawing/2014/chart" uri="{C3380CC4-5D6E-409C-BE32-E72D297353CC}">
              <c16:uniqueId val="{00000000-675F-439F-AEDD-B061A243450B}"/>
            </c:ext>
          </c:extLst>
        </c:ser>
        <c:ser>
          <c:idx val="2"/>
          <c:order val="1"/>
          <c:tx>
            <c:strRef>
              <c:f>'1-Population'!$E$8</c:f>
              <c:strCache>
                <c:ptCount val="1"/>
                <c:pt idx="0">
                  <c:v>Singles in TH</c:v>
                </c:pt>
              </c:strCache>
            </c:strRef>
          </c:tx>
          <c:spPr>
            <a:scene3d>
              <a:camera prst="orthographicFront"/>
              <a:lightRig rig="threePt" dir="t"/>
            </a:scene3d>
            <a:sp3d/>
          </c:spPr>
          <c:invertIfNegative val="0"/>
          <c:dLbls>
            <c:spPr>
              <a:noFill/>
              <a:ln w="25400">
                <a:noFill/>
              </a:ln>
            </c:spPr>
            <c:txPr>
              <a:bodyPr rot="-5400000" vert="horz"/>
              <a:lstStyle/>
              <a:p>
                <a:pPr>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'1-Population'!$B$9:$B$11</c:f>
              <c:numCache>
                <c:formatCode>General</c:formatCode>
                <c:ptCount val="3"/>
                <c:pt idx="0">
                  <c:v>2020</c:v>
                </c:pt>
                <c:pt idx="1">
                  <c:v>2021</c:v>
                </c:pt>
                <c:pt idx="2">
                  <c:v>2022</c:v>
                </c:pt>
              </c:numCache>
            </c:numRef>
          </c:cat>
          <c:val>
            <c:numRef>
              <c:f>'1-Population'!$E$9:$E$11</c:f>
              <c:numCache>
                <c:formatCode>General</c:formatCode>
                <c:ptCount val="3"/>
              </c:numCache>
            </c:numRef>
          </c:val>
          <c:extLst>
            <c:ext xmlns:c16="http://schemas.microsoft.com/office/drawing/2014/chart" uri="{C3380CC4-5D6E-409C-BE32-E72D297353CC}">
              <c16:uniqueId val="{00000001-675F-439F-AEDD-B061A243450B}"/>
            </c:ext>
          </c:extLst>
        </c:ser>
        <c:dLbls>
          <c:showLegendKey val="0"/>
          <c:showVal val="0"/>
          <c:showCatName val="0"/>
          <c:showSerName val="0"/>
          <c:showPercent val="0"/>
          <c:showBubbleSize val="0"/>
        </c:dLbls>
        <c:gapWidth val="40"/>
        <c:overlap val="-7"/>
        <c:axId val="482094408"/>
        <c:axId val="482095192"/>
      </c:barChart>
      <c:catAx>
        <c:axId val="482094408"/>
        <c:scaling>
          <c:orientation val="minMax"/>
        </c:scaling>
        <c:delete val="0"/>
        <c:axPos val="b"/>
        <c:numFmt formatCode="General" sourceLinked="1"/>
        <c:majorTickMark val="out"/>
        <c:minorTickMark val="none"/>
        <c:tickLblPos val="nextTo"/>
        <c:txPr>
          <a:bodyPr/>
          <a:lstStyle/>
          <a:p>
            <a:pPr>
              <a:defRPr sz="1050"/>
            </a:pPr>
            <a:endParaRPr lang="en-US"/>
          </a:p>
        </c:txPr>
        <c:crossAx val="482095192"/>
        <c:crosses val="autoZero"/>
        <c:auto val="1"/>
        <c:lblAlgn val="ctr"/>
        <c:lblOffset val="100"/>
        <c:noMultiLvlLbl val="0"/>
      </c:catAx>
      <c:valAx>
        <c:axId val="482095192"/>
        <c:scaling>
          <c:orientation val="minMax"/>
        </c:scaling>
        <c:delete val="0"/>
        <c:axPos val="l"/>
        <c:majorGridlines/>
        <c:numFmt formatCode="General" sourceLinked="1"/>
        <c:majorTickMark val="out"/>
        <c:minorTickMark val="none"/>
        <c:tickLblPos val="nextTo"/>
        <c:crossAx val="482094408"/>
        <c:crosses val="autoZero"/>
        <c:crossBetween val="between"/>
      </c:valAx>
    </c:plotArea>
    <c:legend>
      <c:legendPos val="r"/>
      <c:layout>
        <c:manualLayout>
          <c:xMode val="edge"/>
          <c:yMode val="edge"/>
          <c:x val="0.12427745664739884"/>
          <c:y val="0.87372708757637496"/>
          <c:w val="0.74855491329479773"/>
          <c:h val="0.10590631364562109"/>
        </c:manualLayout>
      </c:layout>
      <c:overlay val="0"/>
      <c:txPr>
        <a:bodyPr/>
        <a:lstStyle/>
        <a:p>
          <a:pPr>
            <a:defRPr sz="1050"/>
          </a:pPr>
          <a:endParaRPr lang="en-US"/>
        </a:p>
      </c:txPr>
    </c:legend>
    <c:plotVisOnly val="1"/>
    <c:dispBlanksAs val="gap"/>
    <c:showDLblsOverMax val="0"/>
  </c:chart>
  <c:spPr>
    <a:ln>
      <a:noFill/>
    </a:ln>
  </c:spPr>
  <c:printSettings>
    <c:headerFooter/>
    <c:pageMargins b="0.75000000000000433" l="0.70000000000000062" r="0.70000000000000062" t="0.75000000000000433" header="0.30000000000000032" footer="0.30000000000000032"/>
    <c:pageSetup orientation="portrait"/>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Exit Destinations Single Adult Shelters</a:t>
            </a:r>
          </a:p>
        </c:rich>
      </c:tx>
      <c:overlay val="0"/>
    </c:title>
    <c:autoTitleDeleted val="0"/>
    <c:plotArea>
      <c:layout/>
      <c:barChart>
        <c:barDir val="col"/>
        <c:grouping val="stacked"/>
        <c:varyColors val="0"/>
        <c:ser>
          <c:idx val="0"/>
          <c:order val="0"/>
          <c:tx>
            <c:strRef>
              <c:f>'2-Performance'!$F$16</c:f>
              <c:strCache>
                <c:ptCount val="1"/>
                <c:pt idx="0">
                  <c:v>Permanent housing exits as a % of all exits</c:v>
                </c:pt>
              </c:strCache>
            </c:strRef>
          </c:tx>
          <c:invertIfNegative val="0"/>
          <c:cat>
            <c:strRef>
              <c:f>'2-Performance'!$A$17:$A$24</c:f>
              <c:strCache>
                <c:ptCount val="8"/>
                <c:pt idx="0">
                  <c:v>Sing Shelter 1</c:v>
                </c:pt>
                <c:pt idx="1">
                  <c:v>Sing Shelter 2</c:v>
                </c:pt>
                <c:pt idx="2">
                  <c:v>Sing Shelter 3</c:v>
                </c:pt>
                <c:pt idx="3">
                  <c:v>Sing Shelter 4</c:v>
                </c:pt>
                <c:pt idx="4">
                  <c:v>Sing Shelter 5</c:v>
                </c:pt>
                <c:pt idx="5">
                  <c:v>Sing Shelter 6</c:v>
                </c:pt>
                <c:pt idx="6">
                  <c:v>Sing Shelter 7</c:v>
                </c:pt>
                <c:pt idx="7">
                  <c:v>Sing Shelter 8</c:v>
                </c:pt>
              </c:strCache>
            </c:strRef>
          </c:cat>
          <c:val>
            <c:numRef>
              <c:f>'2-Performance'!$F$17:$F$24</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97F2-4D14-90D9-52F00C497FEB}"/>
            </c:ext>
          </c:extLst>
        </c:ser>
        <c:ser>
          <c:idx val="1"/>
          <c:order val="1"/>
          <c:tx>
            <c:strRef>
              <c:f>'2-Performance'!$J$16</c:f>
              <c:strCache>
                <c:ptCount val="1"/>
                <c:pt idx="0">
                  <c:v>Homeless exits as a  % of all exits</c:v>
                </c:pt>
              </c:strCache>
            </c:strRef>
          </c:tx>
          <c:invertIfNegative val="0"/>
          <c:cat>
            <c:strRef>
              <c:f>'2-Performance'!$A$17:$A$24</c:f>
              <c:strCache>
                <c:ptCount val="8"/>
                <c:pt idx="0">
                  <c:v>Sing Shelter 1</c:v>
                </c:pt>
                <c:pt idx="1">
                  <c:v>Sing Shelter 2</c:v>
                </c:pt>
                <c:pt idx="2">
                  <c:v>Sing Shelter 3</c:v>
                </c:pt>
                <c:pt idx="3">
                  <c:v>Sing Shelter 4</c:v>
                </c:pt>
                <c:pt idx="4">
                  <c:v>Sing Shelter 5</c:v>
                </c:pt>
                <c:pt idx="5">
                  <c:v>Sing Shelter 6</c:v>
                </c:pt>
                <c:pt idx="6">
                  <c:v>Sing Shelter 7</c:v>
                </c:pt>
                <c:pt idx="7">
                  <c:v>Sing Shelter 8</c:v>
                </c:pt>
              </c:strCache>
            </c:strRef>
          </c:cat>
          <c:val>
            <c:numRef>
              <c:f>'2-Performance'!$J$17:$J$24</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97F2-4D14-90D9-52F00C497FEB}"/>
            </c:ext>
          </c:extLst>
        </c:ser>
        <c:ser>
          <c:idx val="2"/>
          <c:order val="2"/>
          <c:tx>
            <c:strRef>
              <c:f>'2-Performance'!$L$16</c:f>
              <c:strCache>
                <c:ptCount val="1"/>
                <c:pt idx="0">
                  <c:v>Unknown exits as a % of all exits</c:v>
                </c:pt>
              </c:strCache>
            </c:strRef>
          </c:tx>
          <c:invertIfNegative val="0"/>
          <c:cat>
            <c:strRef>
              <c:f>'2-Performance'!$A$17:$A$24</c:f>
              <c:strCache>
                <c:ptCount val="8"/>
                <c:pt idx="0">
                  <c:v>Sing Shelter 1</c:v>
                </c:pt>
                <c:pt idx="1">
                  <c:v>Sing Shelter 2</c:v>
                </c:pt>
                <c:pt idx="2">
                  <c:v>Sing Shelter 3</c:v>
                </c:pt>
                <c:pt idx="3">
                  <c:v>Sing Shelter 4</c:v>
                </c:pt>
                <c:pt idx="4">
                  <c:v>Sing Shelter 5</c:v>
                </c:pt>
                <c:pt idx="5">
                  <c:v>Sing Shelter 6</c:v>
                </c:pt>
                <c:pt idx="6">
                  <c:v>Sing Shelter 7</c:v>
                </c:pt>
                <c:pt idx="7">
                  <c:v>Sing Shelter 8</c:v>
                </c:pt>
              </c:strCache>
            </c:strRef>
          </c:cat>
          <c:val>
            <c:numRef>
              <c:f>'2-Performance'!$L$17:$L$24</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97F2-4D14-90D9-52F00C497FEB}"/>
            </c:ext>
          </c:extLst>
        </c:ser>
        <c:ser>
          <c:idx val="3"/>
          <c:order val="3"/>
          <c:tx>
            <c:strRef>
              <c:f>'2-Performance'!$N$16</c:f>
              <c:strCache>
                <c:ptCount val="1"/>
                <c:pt idx="0">
                  <c:v>Other exits as a % of all exits</c:v>
                </c:pt>
              </c:strCache>
            </c:strRef>
          </c:tx>
          <c:invertIfNegative val="0"/>
          <c:cat>
            <c:strRef>
              <c:f>'2-Performance'!$A$17:$A$24</c:f>
              <c:strCache>
                <c:ptCount val="8"/>
                <c:pt idx="0">
                  <c:v>Sing Shelter 1</c:v>
                </c:pt>
                <c:pt idx="1">
                  <c:v>Sing Shelter 2</c:v>
                </c:pt>
                <c:pt idx="2">
                  <c:v>Sing Shelter 3</c:v>
                </c:pt>
                <c:pt idx="3">
                  <c:v>Sing Shelter 4</c:v>
                </c:pt>
                <c:pt idx="4">
                  <c:v>Sing Shelter 5</c:v>
                </c:pt>
                <c:pt idx="5">
                  <c:v>Sing Shelter 6</c:v>
                </c:pt>
                <c:pt idx="6">
                  <c:v>Sing Shelter 7</c:v>
                </c:pt>
                <c:pt idx="7">
                  <c:v>Sing Shelter 8</c:v>
                </c:pt>
              </c:strCache>
            </c:strRef>
          </c:cat>
          <c:val>
            <c:numRef>
              <c:f>'2-Performance'!$N$17:$N$24</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3-97F2-4D14-90D9-52F00C497FEB}"/>
            </c:ext>
          </c:extLst>
        </c:ser>
        <c:dLbls>
          <c:showLegendKey val="0"/>
          <c:showVal val="0"/>
          <c:showCatName val="0"/>
          <c:showSerName val="0"/>
          <c:showPercent val="0"/>
          <c:showBubbleSize val="0"/>
        </c:dLbls>
        <c:gapWidth val="55"/>
        <c:overlap val="100"/>
        <c:axId val="482042112"/>
        <c:axId val="482039368"/>
      </c:barChart>
      <c:catAx>
        <c:axId val="482042112"/>
        <c:scaling>
          <c:orientation val="minMax"/>
        </c:scaling>
        <c:delete val="0"/>
        <c:axPos val="b"/>
        <c:numFmt formatCode="General" sourceLinked="0"/>
        <c:majorTickMark val="none"/>
        <c:minorTickMark val="none"/>
        <c:tickLblPos val="nextTo"/>
        <c:crossAx val="482039368"/>
        <c:crosses val="autoZero"/>
        <c:auto val="1"/>
        <c:lblAlgn val="ctr"/>
        <c:lblOffset val="100"/>
        <c:noMultiLvlLbl val="0"/>
      </c:catAx>
      <c:valAx>
        <c:axId val="482039368"/>
        <c:scaling>
          <c:orientation val="minMax"/>
          <c:max val="1"/>
        </c:scaling>
        <c:delete val="0"/>
        <c:axPos val="l"/>
        <c:majorGridlines/>
        <c:numFmt formatCode="0.0%" sourceLinked="1"/>
        <c:majorTickMark val="none"/>
        <c:minorTickMark val="none"/>
        <c:tickLblPos val="nextTo"/>
        <c:crossAx val="48204211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Exit Destinations Family Shelters</a:t>
            </a:r>
          </a:p>
        </c:rich>
      </c:tx>
      <c:overlay val="0"/>
    </c:title>
    <c:autoTitleDeleted val="0"/>
    <c:plotArea>
      <c:layout/>
      <c:barChart>
        <c:barDir val="col"/>
        <c:grouping val="stacked"/>
        <c:varyColors val="0"/>
        <c:ser>
          <c:idx val="0"/>
          <c:order val="0"/>
          <c:tx>
            <c:strRef>
              <c:f>'2-Performance'!$F$16</c:f>
              <c:strCache>
                <c:ptCount val="1"/>
                <c:pt idx="0">
                  <c:v>Permanent housing exits as a % of all exits</c:v>
                </c:pt>
              </c:strCache>
            </c:strRef>
          </c:tx>
          <c:invertIfNegative val="0"/>
          <c:cat>
            <c:strRef>
              <c:f>'2-Performance'!$A$17:$A$24</c:f>
              <c:strCache>
                <c:ptCount val="8"/>
                <c:pt idx="0">
                  <c:v>Sing Shelter 1</c:v>
                </c:pt>
                <c:pt idx="1">
                  <c:v>Sing Shelter 2</c:v>
                </c:pt>
                <c:pt idx="2">
                  <c:v>Sing Shelter 3</c:v>
                </c:pt>
                <c:pt idx="3">
                  <c:v>Sing Shelter 4</c:v>
                </c:pt>
                <c:pt idx="4">
                  <c:v>Sing Shelter 5</c:v>
                </c:pt>
                <c:pt idx="5">
                  <c:v>Sing Shelter 6</c:v>
                </c:pt>
                <c:pt idx="6">
                  <c:v>Sing Shelter 7</c:v>
                </c:pt>
                <c:pt idx="7">
                  <c:v>Sing Shelter 8</c:v>
                </c:pt>
              </c:strCache>
            </c:strRef>
          </c:cat>
          <c:val>
            <c:numRef>
              <c:f>'2-Performance'!$F$28:$F$35</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F8AB-487D-BFAB-4C4F1E44B2D0}"/>
            </c:ext>
          </c:extLst>
        </c:ser>
        <c:ser>
          <c:idx val="1"/>
          <c:order val="1"/>
          <c:tx>
            <c:strRef>
              <c:f>'2-Performance'!$J$16</c:f>
              <c:strCache>
                <c:ptCount val="1"/>
                <c:pt idx="0">
                  <c:v>Homeless exits as a  % of all exits</c:v>
                </c:pt>
              </c:strCache>
            </c:strRef>
          </c:tx>
          <c:invertIfNegative val="0"/>
          <c:cat>
            <c:strRef>
              <c:f>'2-Performance'!$A$17:$A$24</c:f>
              <c:strCache>
                <c:ptCount val="8"/>
                <c:pt idx="0">
                  <c:v>Sing Shelter 1</c:v>
                </c:pt>
                <c:pt idx="1">
                  <c:v>Sing Shelter 2</c:v>
                </c:pt>
                <c:pt idx="2">
                  <c:v>Sing Shelter 3</c:v>
                </c:pt>
                <c:pt idx="3">
                  <c:v>Sing Shelter 4</c:v>
                </c:pt>
                <c:pt idx="4">
                  <c:v>Sing Shelter 5</c:v>
                </c:pt>
                <c:pt idx="5">
                  <c:v>Sing Shelter 6</c:v>
                </c:pt>
                <c:pt idx="6">
                  <c:v>Sing Shelter 7</c:v>
                </c:pt>
                <c:pt idx="7">
                  <c:v>Sing Shelter 8</c:v>
                </c:pt>
              </c:strCache>
            </c:strRef>
          </c:cat>
          <c:val>
            <c:numRef>
              <c:f>'2-Performance'!$J$28:$J$35</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F8AB-487D-BFAB-4C4F1E44B2D0}"/>
            </c:ext>
          </c:extLst>
        </c:ser>
        <c:ser>
          <c:idx val="2"/>
          <c:order val="2"/>
          <c:tx>
            <c:strRef>
              <c:f>'2-Performance'!$L$16</c:f>
              <c:strCache>
                <c:ptCount val="1"/>
                <c:pt idx="0">
                  <c:v>Unknown exits as a % of all exits</c:v>
                </c:pt>
              </c:strCache>
            </c:strRef>
          </c:tx>
          <c:invertIfNegative val="0"/>
          <c:cat>
            <c:strRef>
              <c:f>'2-Performance'!$A$17:$A$24</c:f>
              <c:strCache>
                <c:ptCount val="8"/>
                <c:pt idx="0">
                  <c:v>Sing Shelter 1</c:v>
                </c:pt>
                <c:pt idx="1">
                  <c:v>Sing Shelter 2</c:v>
                </c:pt>
                <c:pt idx="2">
                  <c:v>Sing Shelter 3</c:v>
                </c:pt>
                <c:pt idx="3">
                  <c:v>Sing Shelter 4</c:v>
                </c:pt>
                <c:pt idx="4">
                  <c:v>Sing Shelter 5</c:v>
                </c:pt>
                <c:pt idx="5">
                  <c:v>Sing Shelter 6</c:v>
                </c:pt>
                <c:pt idx="6">
                  <c:v>Sing Shelter 7</c:v>
                </c:pt>
                <c:pt idx="7">
                  <c:v>Sing Shelter 8</c:v>
                </c:pt>
              </c:strCache>
            </c:strRef>
          </c:cat>
          <c:val>
            <c:numRef>
              <c:f>'2-Performance'!$L$28:$L$35</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F8AB-487D-BFAB-4C4F1E44B2D0}"/>
            </c:ext>
          </c:extLst>
        </c:ser>
        <c:ser>
          <c:idx val="3"/>
          <c:order val="3"/>
          <c:tx>
            <c:strRef>
              <c:f>'2-Performance'!$N$16</c:f>
              <c:strCache>
                <c:ptCount val="1"/>
                <c:pt idx="0">
                  <c:v>Other exits as a % of all exits</c:v>
                </c:pt>
              </c:strCache>
            </c:strRef>
          </c:tx>
          <c:invertIfNegative val="0"/>
          <c:cat>
            <c:strRef>
              <c:f>'2-Performance'!$A$17:$A$24</c:f>
              <c:strCache>
                <c:ptCount val="8"/>
                <c:pt idx="0">
                  <c:v>Sing Shelter 1</c:v>
                </c:pt>
                <c:pt idx="1">
                  <c:v>Sing Shelter 2</c:v>
                </c:pt>
                <c:pt idx="2">
                  <c:v>Sing Shelter 3</c:v>
                </c:pt>
                <c:pt idx="3">
                  <c:v>Sing Shelter 4</c:v>
                </c:pt>
                <c:pt idx="4">
                  <c:v>Sing Shelter 5</c:v>
                </c:pt>
                <c:pt idx="5">
                  <c:v>Sing Shelter 6</c:v>
                </c:pt>
                <c:pt idx="6">
                  <c:v>Sing Shelter 7</c:v>
                </c:pt>
                <c:pt idx="7">
                  <c:v>Sing Shelter 8</c:v>
                </c:pt>
              </c:strCache>
            </c:strRef>
          </c:cat>
          <c:val>
            <c:numRef>
              <c:f>'2-Performance'!$N$28:$N$35</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3-F8AB-487D-BFAB-4C4F1E44B2D0}"/>
            </c:ext>
          </c:extLst>
        </c:ser>
        <c:dLbls>
          <c:showLegendKey val="0"/>
          <c:showVal val="0"/>
          <c:showCatName val="0"/>
          <c:showSerName val="0"/>
          <c:showPercent val="0"/>
          <c:showBubbleSize val="0"/>
        </c:dLbls>
        <c:gapWidth val="55"/>
        <c:overlap val="100"/>
        <c:axId val="482045248"/>
        <c:axId val="482042504"/>
      </c:barChart>
      <c:catAx>
        <c:axId val="482045248"/>
        <c:scaling>
          <c:orientation val="minMax"/>
        </c:scaling>
        <c:delete val="0"/>
        <c:axPos val="b"/>
        <c:numFmt formatCode="General" sourceLinked="0"/>
        <c:majorTickMark val="none"/>
        <c:minorTickMark val="none"/>
        <c:tickLblPos val="nextTo"/>
        <c:crossAx val="482042504"/>
        <c:crosses val="autoZero"/>
        <c:auto val="1"/>
        <c:lblAlgn val="ctr"/>
        <c:lblOffset val="100"/>
        <c:noMultiLvlLbl val="0"/>
      </c:catAx>
      <c:valAx>
        <c:axId val="482042504"/>
        <c:scaling>
          <c:orientation val="minMax"/>
          <c:max val="1"/>
        </c:scaling>
        <c:delete val="0"/>
        <c:axPos val="l"/>
        <c:majorGridlines/>
        <c:numFmt formatCode="0.0%" sourceLinked="1"/>
        <c:majorTickMark val="none"/>
        <c:minorTickMark val="none"/>
        <c:tickLblPos val="nextTo"/>
        <c:crossAx val="48204524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684429459372562"/>
          <c:y val="0.14280489938757654"/>
          <c:w val="0.77950179204101089"/>
          <c:h val="0.6787104111986052"/>
        </c:manualLayout>
      </c:layout>
      <c:barChart>
        <c:barDir val="col"/>
        <c:grouping val="stacked"/>
        <c:varyColors val="0"/>
        <c:ser>
          <c:idx val="0"/>
          <c:order val="0"/>
          <c:tx>
            <c:v>Unsheltered</c:v>
          </c:tx>
          <c:spPr>
            <a:scene3d>
              <a:camera prst="orthographicFront"/>
              <a:lightRig rig="threePt" dir="t"/>
            </a:scene3d>
            <a:sp3d/>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'1-Population'!$B$9:$B$11</c:f>
              <c:numCache>
                <c:formatCode>General</c:formatCode>
                <c:ptCount val="3"/>
                <c:pt idx="0">
                  <c:v>2020</c:v>
                </c:pt>
                <c:pt idx="1">
                  <c:v>2021</c:v>
                </c:pt>
                <c:pt idx="2">
                  <c:v>2022</c:v>
                </c:pt>
              </c:numCache>
            </c:numRef>
          </c:cat>
          <c:val>
            <c:numRef>
              <c:f>'1-Population'!$O$9:$O$11</c:f>
              <c:numCache>
                <c:formatCode>General</c:formatCode>
                <c:ptCount val="3"/>
                <c:pt idx="0">
                  <c:v>0</c:v>
                </c:pt>
                <c:pt idx="1">
                  <c:v>0</c:v>
                </c:pt>
                <c:pt idx="2">
                  <c:v>0</c:v>
                </c:pt>
              </c:numCache>
            </c:numRef>
          </c:val>
          <c:extLst>
            <c:ext xmlns:c16="http://schemas.microsoft.com/office/drawing/2014/chart" uri="{C3380CC4-5D6E-409C-BE32-E72D297353CC}">
              <c16:uniqueId val="{00000000-C08B-4B8A-BD11-245FF5F34766}"/>
            </c:ext>
          </c:extLst>
        </c:ser>
        <c:ser>
          <c:idx val="1"/>
          <c:order val="1"/>
          <c:tx>
            <c:v>Sheltered</c:v>
          </c:tx>
          <c:spPr>
            <a:scene3d>
              <a:camera prst="orthographicFront"/>
              <a:lightRig rig="threePt" dir="t"/>
            </a:scene3d>
            <a:sp3d/>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'1-Population'!$B$9:$B$11</c:f>
              <c:numCache>
                <c:formatCode>General</c:formatCode>
                <c:ptCount val="3"/>
                <c:pt idx="0">
                  <c:v>2020</c:v>
                </c:pt>
                <c:pt idx="1">
                  <c:v>2021</c:v>
                </c:pt>
                <c:pt idx="2">
                  <c:v>2022</c:v>
                </c:pt>
              </c:numCache>
            </c:numRef>
          </c:cat>
          <c:val>
            <c:numRef>
              <c:f>'1-Population'!$P$9:$P$11</c:f>
              <c:numCache>
                <c:formatCode>General</c:formatCode>
                <c:ptCount val="3"/>
                <c:pt idx="0">
                  <c:v>0</c:v>
                </c:pt>
                <c:pt idx="1">
                  <c:v>0</c:v>
                </c:pt>
                <c:pt idx="2">
                  <c:v>0</c:v>
                </c:pt>
              </c:numCache>
            </c:numRef>
          </c:val>
          <c:extLst>
            <c:ext xmlns:c16="http://schemas.microsoft.com/office/drawing/2014/chart" uri="{C3380CC4-5D6E-409C-BE32-E72D297353CC}">
              <c16:uniqueId val="{00000001-C08B-4B8A-BD11-245FF5F34766}"/>
            </c:ext>
          </c:extLst>
        </c:ser>
        <c:ser>
          <c:idx val="2"/>
          <c:order val="2"/>
          <c:tx>
            <c:v>Transitional Housing</c:v>
          </c:tx>
          <c:spPr>
            <a:scene3d>
              <a:camera prst="orthographicFront"/>
              <a:lightRig rig="threePt" dir="t"/>
            </a:scene3d>
            <a:sp3d/>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'1-Population'!$B$9:$B$11</c:f>
              <c:numCache>
                <c:formatCode>General</c:formatCode>
                <c:ptCount val="3"/>
                <c:pt idx="0">
                  <c:v>2020</c:v>
                </c:pt>
                <c:pt idx="1">
                  <c:v>2021</c:v>
                </c:pt>
                <c:pt idx="2">
                  <c:v>2022</c:v>
                </c:pt>
              </c:numCache>
            </c:numRef>
          </c:cat>
          <c:val>
            <c:numRef>
              <c:f>'1-Population'!$Q$9:$Q$11</c:f>
              <c:numCache>
                <c:formatCode>General</c:formatCode>
                <c:ptCount val="3"/>
                <c:pt idx="0">
                  <c:v>0</c:v>
                </c:pt>
                <c:pt idx="1">
                  <c:v>0</c:v>
                </c:pt>
                <c:pt idx="2">
                  <c:v>0</c:v>
                </c:pt>
              </c:numCache>
            </c:numRef>
          </c:val>
          <c:extLst>
            <c:ext xmlns:c16="http://schemas.microsoft.com/office/drawing/2014/chart" uri="{C3380CC4-5D6E-409C-BE32-E72D297353CC}">
              <c16:uniqueId val="{00000002-C08B-4B8A-BD11-245FF5F34766}"/>
            </c:ext>
          </c:extLst>
        </c:ser>
        <c:dLbls>
          <c:showLegendKey val="0"/>
          <c:showVal val="0"/>
          <c:showCatName val="0"/>
          <c:showSerName val="0"/>
          <c:showPercent val="0"/>
          <c:showBubbleSize val="0"/>
        </c:dLbls>
        <c:gapWidth val="86"/>
        <c:overlap val="100"/>
        <c:axId val="340892952"/>
        <c:axId val="136761752"/>
      </c:barChart>
      <c:catAx>
        <c:axId val="340892952"/>
        <c:scaling>
          <c:orientation val="minMax"/>
        </c:scaling>
        <c:delete val="0"/>
        <c:axPos val="b"/>
        <c:numFmt formatCode="General" sourceLinked="1"/>
        <c:majorTickMark val="out"/>
        <c:minorTickMark val="none"/>
        <c:tickLblPos val="nextTo"/>
        <c:txPr>
          <a:bodyPr/>
          <a:lstStyle/>
          <a:p>
            <a:pPr>
              <a:defRPr sz="1050"/>
            </a:pPr>
            <a:endParaRPr lang="en-US"/>
          </a:p>
        </c:txPr>
        <c:crossAx val="136761752"/>
        <c:crosses val="autoZero"/>
        <c:auto val="1"/>
        <c:lblAlgn val="ctr"/>
        <c:lblOffset val="100"/>
        <c:noMultiLvlLbl val="0"/>
      </c:catAx>
      <c:valAx>
        <c:axId val="136761752"/>
        <c:scaling>
          <c:orientation val="minMax"/>
        </c:scaling>
        <c:delete val="0"/>
        <c:axPos val="l"/>
        <c:majorGridlines/>
        <c:numFmt formatCode="General" sourceLinked="1"/>
        <c:majorTickMark val="out"/>
        <c:minorTickMark val="none"/>
        <c:tickLblPos val="nextTo"/>
        <c:crossAx val="340892952"/>
        <c:crosses val="autoZero"/>
        <c:crossBetween val="between"/>
      </c:valAx>
    </c:plotArea>
    <c:legend>
      <c:legendPos val="b"/>
      <c:layout>
        <c:manualLayout>
          <c:xMode val="edge"/>
          <c:yMode val="edge"/>
          <c:x val="4.9562682215743496E-2"/>
          <c:y val="0.92794759825327533"/>
          <c:w val="0.89795918367346961"/>
          <c:h val="5.2401746724890841E-2"/>
        </c:manualLayout>
      </c:layout>
      <c:overlay val="0"/>
      <c:txPr>
        <a:bodyPr/>
        <a:lstStyle/>
        <a:p>
          <a:pPr>
            <a:defRPr sz="1050"/>
          </a:pPr>
          <a:endParaRPr lang="en-US"/>
        </a:p>
      </c:txPr>
    </c:legend>
    <c:plotVisOnly val="1"/>
    <c:dispBlanksAs val="gap"/>
    <c:showDLblsOverMax val="0"/>
  </c:chart>
  <c:spPr>
    <a:ln>
      <a:noFill/>
    </a:ln>
  </c:spPr>
  <c:printSettings>
    <c:headerFooter/>
    <c:pageMargins b="0.75000000000000433" l="0.70000000000000062" r="0.70000000000000062" t="0.75000000000000433" header="0.30000000000000032" footer="0.30000000000000032"/>
    <c:pageSetup orientation="portrait"/>
  </c:printSettings>
  <c:userShapes r:id="rId1"/>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Exit Destinations Single Adult TH</a:t>
            </a:r>
          </a:p>
        </c:rich>
      </c:tx>
      <c:overlay val="0"/>
    </c:title>
    <c:autoTitleDeleted val="0"/>
    <c:plotArea>
      <c:layout/>
      <c:barChart>
        <c:barDir val="col"/>
        <c:grouping val="stacked"/>
        <c:varyColors val="0"/>
        <c:ser>
          <c:idx val="0"/>
          <c:order val="0"/>
          <c:tx>
            <c:strRef>
              <c:f>'2-Performance'!$F$39</c:f>
              <c:strCache>
                <c:ptCount val="1"/>
                <c:pt idx="0">
                  <c:v>Permanent housing exits as a % of all exits</c:v>
                </c:pt>
              </c:strCache>
            </c:strRef>
          </c:tx>
          <c:invertIfNegative val="0"/>
          <c:cat>
            <c:strRef>
              <c:f>'2-Performance'!$A$40:$A$47</c:f>
              <c:strCache>
                <c:ptCount val="8"/>
                <c:pt idx="0">
                  <c:v>Sing TH 1</c:v>
                </c:pt>
                <c:pt idx="1">
                  <c:v>Sing TH 2</c:v>
                </c:pt>
                <c:pt idx="2">
                  <c:v>Sing TH 3</c:v>
                </c:pt>
                <c:pt idx="3">
                  <c:v>Sing TH 4</c:v>
                </c:pt>
                <c:pt idx="4">
                  <c:v>Sing TH 5</c:v>
                </c:pt>
                <c:pt idx="5">
                  <c:v>Sing TH 6</c:v>
                </c:pt>
                <c:pt idx="6">
                  <c:v>Sing TH 7</c:v>
                </c:pt>
                <c:pt idx="7">
                  <c:v>Sing TH 8</c:v>
                </c:pt>
              </c:strCache>
            </c:strRef>
          </c:cat>
          <c:val>
            <c:numRef>
              <c:f>'2-Performance'!$F$40:$F$47</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6340-4625-BC3A-96C1C9EFB739}"/>
            </c:ext>
          </c:extLst>
        </c:ser>
        <c:ser>
          <c:idx val="1"/>
          <c:order val="1"/>
          <c:tx>
            <c:strRef>
              <c:f>'2-Performance'!$J$39</c:f>
              <c:strCache>
                <c:ptCount val="1"/>
                <c:pt idx="0">
                  <c:v>Homeless exits as a  % of all exits</c:v>
                </c:pt>
              </c:strCache>
            </c:strRef>
          </c:tx>
          <c:invertIfNegative val="0"/>
          <c:cat>
            <c:strRef>
              <c:f>'2-Performance'!$A$40:$A$47</c:f>
              <c:strCache>
                <c:ptCount val="8"/>
                <c:pt idx="0">
                  <c:v>Sing TH 1</c:v>
                </c:pt>
                <c:pt idx="1">
                  <c:v>Sing TH 2</c:v>
                </c:pt>
                <c:pt idx="2">
                  <c:v>Sing TH 3</c:v>
                </c:pt>
                <c:pt idx="3">
                  <c:v>Sing TH 4</c:v>
                </c:pt>
                <c:pt idx="4">
                  <c:v>Sing TH 5</c:v>
                </c:pt>
                <c:pt idx="5">
                  <c:v>Sing TH 6</c:v>
                </c:pt>
                <c:pt idx="6">
                  <c:v>Sing TH 7</c:v>
                </c:pt>
                <c:pt idx="7">
                  <c:v>Sing TH 8</c:v>
                </c:pt>
              </c:strCache>
            </c:strRef>
          </c:cat>
          <c:val>
            <c:numRef>
              <c:f>'2-Performance'!$J$40:$J$47</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6340-4625-BC3A-96C1C9EFB739}"/>
            </c:ext>
          </c:extLst>
        </c:ser>
        <c:ser>
          <c:idx val="2"/>
          <c:order val="2"/>
          <c:tx>
            <c:strRef>
              <c:f>'2-Performance'!$L$39</c:f>
              <c:strCache>
                <c:ptCount val="1"/>
                <c:pt idx="0">
                  <c:v>Unknown exits as a % of all exits</c:v>
                </c:pt>
              </c:strCache>
            </c:strRef>
          </c:tx>
          <c:invertIfNegative val="0"/>
          <c:cat>
            <c:strRef>
              <c:f>'2-Performance'!$A$40:$A$47</c:f>
              <c:strCache>
                <c:ptCount val="8"/>
                <c:pt idx="0">
                  <c:v>Sing TH 1</c:v>
                </c:pt>
                <c:pt idx="1">
                  <c:v>Sing TH 2</c:v>
                </c:pt>
                <c:pt idx="2">
                  <c:v>Sing TH 3</c:v>
                </c:pt>
                <c:pt idx="3">
                  <c:v>Sing TH 4</c:v>
                </c:pt>
                <c:pt idx="4">
                  <c:v>Sing TH 5</c:v>
                </c:pt>
                <c:pt idx="5">
                  <c:v>Sing TH 6</c:v>
                </c:pt>
                <c:pt idx="6">
                  <c:v>Sing TH 7</c:v>
                </c:pt>
                <c:pt idx="7">
                  <c:v>Sing TH 8</c:v>
                </c:pt>
              </c:strCache>
            </c:strRef>
          </c:cat>
          <c:val>
            <c:numRef>
              <c:f>'2-Performance'!$L$40:$L$47</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6340-4625-BC3A-96C1C9EFB739}"/>
            </c:ext>
          </c:extLst>
        </c:ser>
        <c:ser>
          <c:idx val="3"/>
          <c:order val="3"/>
          <c:tx>
            <c:strRef>
              <c:f>'2-Performance'!$N$39</c:f>
              <c:strCache>
                <c:ptCount val="1"/>
                <c:pt idx="0">
                  <c:v>Other exits as a % of all exits</c:v>
                </c:pt>
              </c:strCache>
            </c:strRef>
          </c:tx>
          <c:invertIfNegative val="0"/>
          <c:cat>
            <c:strRef>
              <c:f>'2-Performance'!$A$40:$A$47</c:f>
              <c:strCache>
                <c:ptCount val="8"/>
                <c:pt idx="0">
                  <c:v>Sing TH 1</c:v>
                </c:pt>
                <c:pt idx="1">
                  <c:v>Sing TH 2</c:v>
                </c:pt>
                <c:pt idx="2">
                  <c:v>Sing TH 3</c:v>
                </c:pt>
                <c:pt idx="3">
                  <c:v>Sing TH 4</c:v>
                </c:pt>
                <c:pt idx="4">
                  <c:v>Sing TH 5</c:v>
                </c:pt>
                <c:pt idx="5">
                  <c:v>Sing TH 6</c:v>
                </c:pt>
                <c:pt idx="6">
                  <c:v>Sing TH 7</c:v>
                </c:pt>
                <c:pt idx="7">
                  <c:v>Sing TH 8</c:v>
                </c:pt>
              </c:strCache>
            </c:strRef>
          </c:cat>
          <c:val>
            <c:numRef>
              <c:f>'2-Performance'!$N$40:$N$47</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3-6340-4625-BC3A-96C1C9EFB739}"/>
            </c:ext>
          </c:extLst>
        </c:ser>
        <c:dLbls>
          <c:showLegendKey val="0"/>
          <c:showVal val="0"/>
          <c:showCatName val="0"/>
          <c:showSerName val="0"/>
          <c:showPercent val="0"/>
          <c:showBubbleSize val="0"/>
        </c:dLbls>
        <c:gapWidth val="55"/>
        <c:overlap val="100"/>
        <c:axId val="482043680"/>
        <c:axId val="482044072"/>
      </c:barChart>
      <c:catAx>
        <c:axId val="482043680"/>
        <c:scaling>
          <c:orientation val="minMax"/>
        </c:scaling>
        <c:delete val="0"/>
        <c:axPos val="b"/>
        <c:numFmt formatCode="General" sourceLinked="0"/>
        <c:majorTickMark val="none"/>
        <c:minorTickMark val="none"/>
        <c:tickLblPos val="nextTo"/>
        <c:crossAx val="482044072"/>
        <c:crosses val="autoZero"/>
        <c:auto val="1"/>
        <c:lblAlgn val="ctr"/>
        <c:lblOffset val="100"/>
        <c:noMultiLvlLbl val="0"/>
      </c:catAx>
      <c:valAx>
        <c:axId val="482044072"/>
        <c:scaling>
          <c:orientation val="minMax"/>
          <c:max val="1"/>
        </c:scaling>
        <c:delete val="0"/>
        <c:axPos val="l"/>
        <c:majorGridlines/>
        <c:numFmt formatCode="0.0%" sourceLinked="1"/>
        <c:majorTickMark val="none"/>
        <c:minorTickMark val="none"/>
        <c:tickLblPos val="nextTo"/>
        <c:crossAx val="48204368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Exit Destinations Family TH</a:t>
            </a:r>
          </a:p>
        </c:rich>
      </c:tx>
      <c:overlay val="0"/>
    </c:title>
    <c:autoTitleDeleted val="0"/>
    <c:plotArea>
      <c:layout/>
      <c:barChart>
        <c:barDir val="col"/>
        <c:grouping val="stacked"/>
        <c:varyColors val="0"/>
        <c:ser>
          <c:idx val="0"/>
          <c:order val="0"/>
          <c:tx>
            <c:strRef>
              <c:f>'2-Performance'!$F$50</c:f>
              <c:strCache>
                <c:ptCount val="1"/>
                <c:pt idx="0">
                  <c:v>Permanent housing exits as a % of all exits</c:v>
                </c:pt>
              </c:strCache>
            </c:strRef>
          </c:tx>
          <c:invertIfNegative val="0"/>
          <c:cat>
            <c:strRef>
              <c:f>'2-Performance'!$A$51:$A$58</c:f>
              <c:strCache>
                <c:ptCount val="8"/>
                <c:pt idx="0">
                  <c:v>Fam TH 1</c:v>
                </c:pt>
                <c:pt idx="1">
                  <c:v>Fam TH 2</c:v>
                </c:pt>
                <c:pt idx="2">
                  <c:v>Fam TH 3</c:v>
                </c:pt>
                <c:pt idx="3">
                  <c:v>Fam TH 4</c:v>
                </c:pt>
                <c:pt idx="4">
                  <c:v>Fam TH 5</c:v>
                </c:pt>
                <c:pt idx="5">
                  <c:v>Fam TH 6</c:v>
                </c:pt>
                <c:pt idx="6">
                  <c:v>Fam TH 7</c:v>
                </c:pt>
                <c:pt idx="7">
                  <c:v>Fam TH 8</c:v>
                </c:pt>
              </c:strCache>
            </c:strRef>
          </c:cat>
          <c:val>
            <c:numRef>
              <c:f>'2-Performance'!$F$51:$F$58</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80C3-47A2-B045-625A0CD12EC6}"/>
            </c:ext>
          </c:extLst>
        </c:ser>
        <c:ser>
          <c:idx val="1"/>
          <c:order val="1"/>
          <c:tx>
            <c:strRef>
              <c:f>'2-Performance'!$J$50</c:f>
              <c:strCache>
                <c:ptCount val="1"/>
                <c:pt idx="0">
                  <c:v>Homeless exits as a  % of all exits</c:v>
                </c:pt>
              </c:strCache>
            </c:strRef>
          </c:tx>
          <c:invertIfNegative val="0"/>
          <c:cat>
            <c:strRef>
              <c:f>'2-Performance'!$A$51:$A$58</c:f>
              <c:strCache>
                <c:ptCount val="8"/>
                <c:pt idx="0">
                  <c:v>Fam TH 1</c:v>
                </c:pt>
                <c:pt idx="1">
                  <c:v>Fam TH 2</c:v>
                </c:pt>
                <c:pt idx="2">
                  <c:v>Fam TH 3</c:v>
                </c:pt>
                <c:pt idx="3">
                  <c:v>Fam TH 4</c:v>
                </c:pt>
                <c:pt idx="4">
                  <c:v>Fam TH 5</c:v>
                </c:pt>
                <c:pt idx="5">
                  <c:v>Fam TH 6</c:v>
                </c:pt>
                <c:pt idx="6">
                  <c:v>Fam TH 7</c:v>
                </c:pt>
                <c:pt idx="7">
                  <c:v>Fam TH 8</c:v>
                </c:pt>
              </c:strCache>
            </c:strRef>
          </c:cat>
          <c:val>
            <c:numRef>
              <c:f>'2-Performance'!$J$51:$J$58</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80C3-47A2-B045-625A0CD12EC6}"/>
            </c:ext>
          </c:extLst>
        </c:ser>
        <c:ser>
          <c:idx val="2"/>
          <c:order val="2"/>
          <c:tx>
            <c:strRef>
              <c:f>'2-Performance'!$L$50</c:f>
              <c:strCache>
                <c:ptCount val="1"/>
                <c:pt idx="0">
                  <c:v>Unknown exits as a % of all exits</c:v>
                </c:pt>
              </c:strCache>
            </c:strRef>
          </c:tx>
          <c:invertIfNegative val="0"/>
          <c:cat>
            <c:strRef>
              <c:f>'2-Performance'!$A$51:$A$58</c:f>
              <c:strCache>
                <c:ptCount val="8"/>
                <c:pt idx="0">
                  <c:v>Fam TH 1</c:v>
                </c:pt>
                <c:pt idx="1">
                  <c:v>Fam TH 2</c:v>
                </c:pt>
                <c:pt idx="2">
                  <c:v>Fam TH 3</c:v>
                </c:pt>
                <c:pt idx="3">
                  <c:v>Fam TH 4</c:v>
                </c:pt>
                <c:pt idx="4">
                  <c:v>Fam TH 5</c:v>
                </c:pt>
                <c:pt idx="5">
                  <c:v>Fam TH 6</c:v>
                </c:pt>
                <c:pt idx="6">
                  <c:v>Fam TH 7</c:v>
                </c:pt>
                <c:pt idx="7">
                  <c:v>Fam TH 8</c:v>
                </c:pt>
              </c:strCache>
            </c:strRef>
          </c:cat>
          <c:val>
            <c:numRef>
              <c:f>'2-Performance'!$L$51:$L$58</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80C3-47A2-B045-625A0CD12EC6}"/>
            </c:ext>
          </c:extLst>
        </c:ser>
        <c:ser>
          <c:idx val="3"/>
          <c:order val="3"/>
          <c:tx>
            <c:strRef>
              <c:f>'2-Performance'!$N$50</c:f>
              <c:strCache>
                <c:ptCount val="1"/>
                <c:pt idx="0">
                  <c:v>Other exits as a % of all exits</c:v>
                </c:pt>
              </c:strCache>
            </c:strRef>
          </c:tx>
          <c:invertIfNegative val="0"/>
          <c:cat>
            <c:strRef>
              <c:f>'2-Performance'!$A$51:$A$58</c:f>
              <c:strCache>
                <c:ptCount val="8"/>
                <c:pt idx="0">
                  <c:v>Fam TH 1</c:v>
                </c:pt>
                <c:pt idx="1">
                  <c:v>Fam TH 2</c:v>
                </c:pt>
                <c:pt idx="2">
                  <c:v>Fam TH 3</c:v>
                </c:pt>
                <c:pt idx="3">
                  <c:v>Fam TH 4</c:v>
                </c:pt>
                <c:pt idx="4">
                  <c:v>Fam TH 5</c:v>
                </c:pt>
                <c:pt idx="5">
                  <c:v>Fam TH 6</c:v>
                </c:pt>
                <c:pt idx="6">
                  <c:v>Fam TH 7</c:v>
                </c:pt>
                <c:pt idx="7">
                  <c:v>Fam TH 8</c:v>
                </c:pt>
              </c:strCache>
            </c:strRef>
          </c:cat>
          <c:val>
            <c:numRef>
              <c:f>'2-Performance'!$N$51:$N$58</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3-80C3-47A2-B045-625A0CD12EC6}"/>
            </c:ext>
          </c:extLst>
        </c:ser>
        <c:dLbls>
          <c:showLegendKey val="0"/>
          <c:showVal val="0"/>
          <c:showCatName val="0"/>
          <c:showSerName val="0"/>
          <c:showPercent val="0"/>
          <c:showBubbleSize val="0"/>
        </c:dLbls>
        <c:gapWidth val="55"/>
        <c:overlap val="100"/>
        <c:axId val="482044856"/>
        <c:axId val="482042896"/>
      </c:barChart>
      <c:catAx>
        <c:axId val="482044856"/>
        <c:scaling>
          <c:orientation val="minMax"/>
        </c:scaling>
        <c:delete val="0"/>
        <c:axPos val="b"/>
        <c:numFmt formatCode="General" sourceLinked="0"/>
        <c:majorTickMark val="none"/>
        <c:minorTickMark val="none"/>
        <c:tickLblPos val="nextTo"/>
        <c:crossAx val="482042896"/>
        <c:crosses val="autoZero"/>
        <c:auto val="1"/>
        <c:lblAlgn val="ctr"/>
        <c:lblOffset val="100"/>
        <c:noMultiLvlLbl val="0"/>
      </c:catAx>
      <c:valAx>
        <c:axId val="482042896"/>
        <c:scaling>
          <c:orientation val="minMax"/>
          <c:max val="1"/>
        </c:scaling>
        <c:delete val="0"/>
        <c:axPos val="l"/>
        <c:majorGridlines/>
        <c:numFmt formatCode="0.0%" sourceLinked="1"/>
        <c:majorTickMark val="none"/>
        <c:minorTickMark val="none"/>
        <c:tickLblPos val="nextTo"/>
        <c:crossAx val="48204485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Exit Destinations Single Adult</a:t>
            </a:r>
            <a:r>
              <a:rPr lang="en-US" baseline="0"/>
              <a:t> RRH</a:t>
            </a:r>
            <a:endParaRPr lang="en-US"/>
          </a:p>
        </c:rich>
      </c:tx>
      <c:overlay val="0"/>
    </c:title>
    <c:autoTitleDeleted val="0"/>
    <c:plotArea>
      <c:layout/>
      <c:barChart>
        <c:barDir val="col"/>
        <c:grouping val="stacked"/>
        <c:varyColors val="0"/>
        <c:ser>
          <c:idx val="0"/>
          <c:order val="0"/>
          <c:tx>
            <c:strRef>
              <c:f>'2-Performance'!$F$62</c:f>
              <c:strCache>
                <c:ptCount val="1"/>
                <c:pt idx="0">
                  <c:v>Permanent housing exits as a % of all exits</c:v>
                </c:pt>
              </c:strCache>
            </c:strRef>
          </c:tx>
          <c:invertIfNegative val="0"/>
          <c:cat>
            <c:strRef>
              <c:f>'2-Performance'!$A$63:$A$70</c:f>
              <c:strCache>
                <c:ptCount val="8"/>
                <c:pt idx="0">
                  <c:v>Sing RRH 1</c:v>
                </c:pt>
                <c:pt idx="1">
                  <c:v>Sing RRH 2</c:v>
                </c:pt>
                <c:pt idx="2">
                  <c:v>Sing RRH 3</c:v>
                </c:pt>
                <c:pt idx="3">
                  <c:v>Sing RRH 4</c:v>
                </c:pt>
                <c:pt idx="4">
                  <c:v>Sing RRH 5</c:v>
                </c:pt>
                <c:pt idx="5">
                  <c:v>Sing RRH 6</c:v>
                </c:pt>
                <c:pt idx="6">
                  <c:v>Sing RRH 7</c:v>
                </c:pt>
                <c:pt idx="7">
                  <c:v>Sing RRH 8</c:v>
                </c:pt>
              </c:strCache>
            </c:strRef>
          </c:cat>
          <c:val>
            <c:numRef>
              <c:f>'2-Performance'!$F$63:$F$70</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8FB4-45C7-9495-5D55051B7483}"/>
            </c:ext>
          </c:extLst>
        </c:ser>
        <c:ser>
          <c:idx val="1"/>
          <c:order val="1"/>
          <c:tx>
            <c:strRef>
              <c:f>'2-Performance'!$J$62</c:f>
              <c:strCache>
                <c:ptCount val="1"/>
                <c:pt idx="0">
                  <c:v>Homeless exits as a  % of all exits</c:v>
                </c:pt>
              </c:strCache>
            </c:strRef>
          </c:tx>
          <c:invertIfNegative val="0"/>
          <c:cat>
            <c:strRef>
              <c:f>'2-Performance'!$A$63:$A$70</c:f>
              <c:strCache>
                <c:ptCount val="8"/>
                <c:pt idx="0">
                  <c:v>Sing RRH 1</c:v>
                </c:pt>
                <c:pt idx="1">
                  <c:v>Sing RRH 2</c:v>
                </c:pt>
                <c:pt idx="2">
                  <c:v>Sing RRH 3</c:v>
                </c:pt>
                <c:pt idx="3">
                  <c:v>Sing RRH 4</c:v>
                </c:pt>
                <c:pt idx="4">
                  <c:v>Sing RRH 5</c:v>
                </c:pt>
                <c:pt idx="5">
                  <c:v>Sing RRH 6</c:v>
                </c:pt>
                <c:pt idx="6">
                  <c:v>Sing RRH 7</c:v>
                </c:pt>
                <c:pt idx="7">
                  <c:v>Sing RRH 8</c:v>
                </c:pt>
              </c:strCache>
            </c:strRef>
          </c:cat>
          <c:val>
            <c:numRef>
              <c:f>'2-Performance'!$J$63:$J$70</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8FB4-45C7-9495-5D55051B7483}"/>
            </c:ext>
          </c:extLst>
        </c:ser>
        <c:ser>
          <c:idx val="2"/>
          <c:order val="2"/>
          <c:tx>
            <c:strRef>
              <c:f>'2-Performance'!$L$62</c:f>
              <c:strCache>
                <c:ptCount val="1"/>
                <c:pt idx="0">
                  <c:v>Unknown exits as a % of all exits</c:v>
                </c:pt>
              </c:strCache>
            </c:strRef>
          </c:tx>
          <c:invertIfNegative val="0"/>
          <c:cat>
            <c:strRef>
              <c:f>'2-Performance'!$A$63:$A$70</c:f>
              <c:strCache>
                <c:ptCount val="8"/>
                <c:pt idx="0">
                  <c:v>Sing RRH 1</c:v>
                </c:pt>
                <c:pt idx="1">
                  <c:v>Sing RRH 2</c:v>
                </c:pt>
                <c:pt idx="2">
                  <c:v>Sing RRH 3</c:v>
                </c:pt>
                <c:pt idx="3">
                  <c:v>Sing RRH 4</c:v>
                </c:pt>
                <c:pt idx="4">
                  <c:v>Sing RRH 5</c:v>
                </c:pt>
                <c:pt idx="5">
                  <c:v>Sing RRH 6</c:v>
                </c:pt>
                <c:pt idx="6">
                  <c:v>Sing RRH 7</c:v>
                </c:pt>
                <c:pt idx="7">
                  <c:v>Sing RRH 8</c:v>
                </c:pt>
              </c:strCache>
            </c:strRef>
          </c:cat>
          <c:val>
            <c:numRef>
              <c:f>'2-Performance'!$L$63:$L$70</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8FB4-45C7-9495-5D55051B7483}"/>
            </c:ext>
          </c:extLst>
        </c:ser>
        <c:ser>
          <c:idx val="3"/>
          <c:order val="3"/>
          <c:tx>
            <c:strRef>
              <c:f>'2-Performance'!$N$62</c:f>
              <c:strCache>
                <c:ptCount val="1"/>
                <c:pt idx="0">
                  <c:v>Other exits as a % of all exits</c:v>
                </c:pt>
              </c:strCache>
            </c:strRef>
          </c:tx>
          <c:invertIfNegative val="0"/>
          <c:cat>
            <c:strRef>
              <c:f>'2-Performance'!$A$63:$A$70</c:f>
              <c:strCache>
                <c:ptCount val="8"/>
                <c:pt idx="0">
                  <c:v>Sing RRH 1</c:v>
                </c:pt>
                <c:pt idx="1">
                  <c:v>Sing RRH 2</c:v>
                </c:pt>
                <c:pt idx="2">
                  <c:v>Sing RRH 3</c:v>
                </c:pt>
                <c:pt idx="3">
                  <c:v>Sing RRH 4</c:v>
                </c:pt>
                <c:pt idx="4">
                  <c:v>Sing RRH 5</c:v>
                </c:pt>
                <c:pt idx="5">
                  <c:v>Sing RRH 6</c:v>
                </c:pt>
                <c:pt idx="6">
                  <c:v>Sing RRH 7</c:v>
                </c:pt>
                <c:pt idx="7">
                  <c:v>Sing RRH 8</c:v>
                </c:pt>
              </c:strCache>
            </c:strRef>
          </c:cat>
          <c:val>
            <c:numRef>
              <c:f>'2-Performance'!$N$63:$N$70</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3-8FB4-45C7-9495-5D55051B7483}"/>
            </c:ext>
          </c:extLst>
        </c:ser>
        <c:dLbls>
          <c:showLegendKey val="0"/>
          <c:showVal val="0"/>
          <c:showCatName val="0"/>
          <c:showSerName val="0"/>
          <c:showPercent val="0"/>
          <c:showBubbleSize val="0"/>
        </c:dLbls>
        <c:gapWidth val="55"/>
        <c:overlap val="100"/>
        <c:axId val="482038192"/>
        <c:axId val="482041720"/>
      </c:barChart>
      <c:catAx>
        <c:axId val="482038192"/>
        <c:scaling>
          <c:orientation val="minMax"/>
        </c:scaling>
        <c:delete val="0"/>
        <c:axPos val="b"/>
        <c:numFmt formatCode="General" sourceLinked="0"/>
        <c:majorTickMark val="none"/>
        <c:minorTickMark val="none"/>
        <c:tickLblPos val="nextTo"/>
        <c:crossAx val="482041720"/>
        <c:crosses val="autoZero"/>
        <c:auto val="1"/>
        <c:lblAlgn val="ctr"/>
        <c:lblOffset val="100"/>
        <c:noMultiLvlLbl val="0"/>
      </c:catAx>
      <c:valAx>
        <c:axId val="482041720"/>
        <c:scaling>
          <c:orientation val="minMax"/>
          <c:max val="1"/>
        </c:scaling>
        <c:delete val="0"/>
        <c:axPos val="l"/>
        <c:majorGridlines/>
        <c:numFmt formatCode="0.0%" sourceLinked="1"/>
        <c:majorTickMark val="none"/>
        <c:minorTickMark val="none"/>
        <c:tickLblPos val="nextTo"/>
        <c:crossAx val="48203819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Exit Destinations Family </a:t>
            </a:r>
            <a:r>
              <a:rPr lang="en-US" baseline="0"/>
              <a:t>RRH</a:t>
            </a:r>
            <a:endParaRPr lang="en-US"/>
          </a:p>
        </c:rich>
      </c:tx>
      <c:layout>
        <c:manualLayout>
          <c:xMode val="edge"/>
          <c:yMode val="edge"/>
          <c:x val="0.20874200330447545"/>
          <c:y val="2.72572353293833E-2"/>
        </c:manualLayout>
      </c:layout>
      <c:overlay val="0"/>
    </c:title>
    <c:autoTitleDeleted val="0"/>
    <c:plotArea>
      <c:layout/>
      <c:barChart>
        <c:barDir val="col"/>
        <c:grouping val="stacked"/>
        <c:varyColors val="0"/>
        <c:ser>
          <c:idx val="0"/>
          <c:order val="0"/>
          <c:tx>
            <c:strRef>
              <c:f>'2-Performance'!$F$73</c:f>
              <c:strCache>
                <c:ptCount val="1"/>
                <c:pt idx="0">
                  <c:v>Permanent housing exits as a % of all exits</c:v>
                </c:pt>
              </c:strCache>
            </c:strRef>
          </c:tx>
          <c:invertIfNegative val="0"/>
          <c:cat>
            <c:strRef>
              <c:f>'2-Performance'!$A$74:$A$81</c:f>
              <c:strCache>
                <c:ptCount val="8"/>
                <c:pt idx="0">
                  <c:v>Fam RRH 1</c:v>
                </c:pt>
                <c:pt idx="1">
                  <c:v>Fam RRH 2</c:v>
                </c:pt>
                <c:pt idx="2">
                  <c:v>Fam RRH 3</c:v>
                </c:pt>
                <c:pt idx="3">
                  <c:v>Fam RRH 4</c:v>
                </c:pt>
                <c:pt idx="4">
                  <c:v>Fam RRH 5</c:v>
                </c:pt>
                <c:pt idx="5">
                  <c:v>Fam RRH 6</c:v>
                </c:pt>
                <c:pt idx="6">
                  <c:v>Fam RRH 7</c:v>
                </c:pt>
                <c:pt idx="7">
                  <c:v>Fam RRH 8</c:v>
                </c:pt>
              </c:strCache>
            </c:strRef>
          </c:cat>
          <c:val>
            <c:numRef>
              <c:f>'2-Performance'!$F$74:$F$81</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26BB-448A-8A79-067E125A9ED3}"/>
            </c:ext>
          </c:extLst>
        </c:ser>
        <c:ser>
          <c:idx val="1"/>
          <c:order val="1"/>
          <c:tx>
            <c:strRef>
              <c:f>'2-Performance'!$J$73</c:f>
              <c:strCache>
                <c:ptCount val="1"/>
                <c:pt idx="0">
                  <c:v>Homeless exits as a  % of all exits</c:v>
                </c:pt>
              </c:strCache>
            </c:strRef>
          </c:tx>
          <c:invertIfNegative val="0"/>
          <c:cat>
            <c:strRef>
              <c:f>'2-Performance'!$A$74:$A$81</c:f>
              <c:strCache>
                <c:ptCount val="8"/>
                <c:pt idx="0">
                  <c:v>Fam RRH 1</c:v>
                </c:pt>
                <c:pt idx="1">
                  <c:v>Fam RRH 2</c:v>
                </c:pt>
                <c:pt idx="2">
                  <c:v>Fam RRH 3</c:v>
                </c:pt>
                <c:pt idx="3">
                  <c:v>Fam RRH 4</c:v>
                </c:pt>
                <c:pt idx="4">
                  <c:v>Fam RRH 5</c:v>
                </c:pt>
                <c:pt idx="5">
                  <c:v>Fam RRH 6</c:v>
                </c:pt>
                <c:pt idx="6">
                  <c:v>Fam RRH 7</c:v>
                </c:pt>
                <c:pt idx="7">
                  <c:v>Fam RRH 8</c:v>
                </c:pt>
              </c:strCache>
            </c:strRef>
          </c:cat>
          <c:val>
            <c:numRef>
              <c:f>'2-Performance'!$J$74:$J$81</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26BB-448A-8A79-067E125A9ED3}"/>
            </c:ext>
          </c:extLst>
        </c:ser>
        <c:ser>
          <c:idx val="2"/>
          <c:order val="2"/>
          <c:tx>
            <c:strRef>
              <c:f>'2-Performance'!$L$73</c:f>
              <c:strCache>
                <c:ptCount val="1"/>
                <c:pt idx="0">
                  <c:v>Unknown exits as a % of all exits</c:v>
                </c:pt>
              </c:strCache>
            </c:strRef>
          </c:tx>
          <c:invertIfNegative val="0"/>
          <c:cat>
            <c:strRef>
              <c:f>'2-Performance'!$A$74:$A$81</c:f>
              <c:strCache>
                <c:ptCount val="8"/>
                <c:pt idx="0">
                  <c:v>Fam RRH 1</c:v>
                </c:pt>
                <c:pt idx="1">
                  <c:v>Fam RRH 2</c:v>
                </c:pt>
                <c:pt idx="2">
                  <c:v>Fam RRH 3</c:v>
                </c:pt>
                <c:pt idx="3">
                  <c:v>Fam RRH 4</c:v>
                </c:pt>
                <c:pt idx="4">
                  <c:v>Fam RRH 5</c:v>
                </c:pt>
                <c:pt idx="5">
                  <c:v>Fam RRH 6</c:v>
                </c:pt>
                <c:pt idx="6">
                  <c:v>Fam RRH 7</c:v>
                </c:pt>
                <c:pt idx="7">
                  <c:v>Fam RRH 8</c:v>
                </c:pt>
              </c:strCache>
            </c:strRef>
          </c:cat>
          <c:val>
            <c:numRef>
              <c:f>'2-Performance'!$L$74:$L$81</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26BB-448A-8A79-067E125A9ED3}"/>
            </c:ext>
          </c:extLst>
        </c:ser>
        <c:ser>
          <c:idx val="3"/>
          <c:order val="3"/>
          <c:tx>
            <c:strRef>
              <c:f>'2-Performance'!$N$73</c:f>
              <c:strCache>
                <c:ptCount val="1"/>
                <c:pt idx="0">
                  <c:v>Other exits as a % of all exits</c:v>
                </c:pt>
              </c:strCache>
            </c:strRef>
          </c:tx>
          <c:invertIfNegative val="0"/>
          <c:cat>
            <c:strRef>
              <c:f>'2-Performance'!$A$74:$A$81</c:f>
              <c:strCache>
                <c:ptCount val="8"/>
                <c:pt idx="0">
                  <c:v>Fam RRH 1</c:v>
                </c:pt>
                <c:pt idx="1">
                  <c:v>Fam RRH 2</c:v>
                </c:pt>
                <c:pt idx="2">
                  <c:v>Fam RRH 3</c:v>
                </c:pt>
                <c:pt idx="3">
                  <c:v>Fam RRH 4</c:v>
                </c:pt>
                <c:pt idx="4">
                  <c:v>Fam RRH 5</c:v>
                </c:pt>
                <c:pt idx="5">
                  <c:v>Fam RRH 6</c:v>
                </c:pt>
                <c:pt idx="6">
                  <c:v>Fam RRH 7</c:v>
                </c:pt>
                <c:pt idx="7">
                  <c:v>Fam RRH 8</c:v>
                </c:pt>
              </c:strCache>
            </c:strRef>
          </c:cat>
          <c:val>
            <c:numRef>
              <c:f>'2-Performance'!$N$74:$N$81</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3-26BB-448A-8A79-067E125A9ED3}"/>
            </c:ext>
          </c:extLst>
        </c:ser>
        <c:dLbls>
          <c:showLegendKey val="0"/>
          <c:showVal val="0"/>
          <c:showCatName val="0"/>
          <c:showSerName val="0"/>
          <c:showPercent val="0"/>
          <c:showBubbleSize val="0"/>
        </c:dLbls>
        <c:gapWidth val="55"/>
        <c:overlap val="100"/>
        <c:axId val="482043288"/>
        <c:axId val="482039760"/>
      </c:barChart>
      <c:catAx>
        <c:axId val="482043288"/>
        <c:scaling>
          <c:orientation val="minMax"/>
        </c:scaling>
        <c:delete val="0"/>
        <c:axPos val="b"/>
        <c:numFmt formatCode="General" sourceLinked="0"/>
        <c:majorTickMark val="none"/>
        <c:minorTickMark val="none"/>
        <c:tickLblPos val="nextTo"/>
        <c:crossAx val="482039760"/>
        <c:crosses val="autoZero"/>
        <c:auto val="1"/>
        <c:lblAlgn val="ctr"/>
        <c:lblOffset val="100"/>
        <c:noMultiLvlLbl val="0"/>
      </c:catAx>
      <c:valAx>
        <c:axId val="482039760"/>
        <c:scaling>
          <c:orientation val="minMax"/>
          <c:max val="1"/>
        </c:scaling>
        <c:delete val="0"/>
        <c:axPos val="l"/>
        <c:majorGridlines/>
        <c:numFmt formatCode="0.0%" sourceLinked="1"/>
        <c:majorTickMark val="none"/>
        <c:minorTickMark val="none"/>
        <c:tickLblPos val="nextTo"/>
        <c:crossAx val="48204328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Exit Destinations Single Adult Street Outreach</a:t>
            </a:r>
          </a:p>
        </c:rich>
      </c:tx>
      <c:layout>
        <c:manualLayout>
          <c:xMode val="edge"/>
          <c:yMode val="edge"/>
          <c:x val="0.16454305090316748"/>
          <c:y val="3.6342980439177733E-2"/>
        </c:manualLayout>
      </c:layout>
      <c:overlay val="0"/>
    </c:title>
    <c:autoTitleDeleted val="0"/>
    <c:plotArea>
      <c:layout/>
      <c:barChart>
        <c:barDir val="col"/>
        <c:grouping val="stacked"/>
        <c:varyColors val="0"/>
        <c:ser>
          <c:idx val="0"/>
          <c:order val="0"/>
          <c:tx>
            <c:strRef>
              <c:f>'2-Performance'!$F$85</c:f>
              <c:strCache>
                <c:ptCount val="1"/>
                <c:pt idx="0">
                  <c:v>Permanent housing exits as a % of all exits</c:v>
                </c:pt>
              </c:strCache>
            </c:strRef>
          </c:tx>
          <c:invertIfNegative val="0"/>
          <c:cat>
            <c:strRef>
              <c:f>'2-Performance'!$A$86:$A$93</c:f>
              <c:strCache>
                <c:ptCount val="8"/>
                <c:pt idx="0">
                  <c:v>Sing SO 1</c:v>
                </c:pt>
                <c:pt idx="1">
                  <c:v>Sing SO 2</c:v>
                </c:pt>
                <c:pt idx="2">
                  <c:v>Sing SO 3</c:v>
                </c:pt>
                <c:pt idx="3">
                  <c:v>Sing SO 4</c:v>
                </c:pt>
                <c:pt idx="4">
                  <c:v>Sing SO 5</c:v>
                </c:pt>
                <c:pt idx="5">
                  <c:v>Sing SO 6</c:v>
                </c:pt>
                <c:pt idx="6">
                  <c:v>Sing SO 7</c:v>
                </c:pt>
                <c:pt idx="7">
                  <c:v>Sing SO 8</c:v>
                </c:pt>
              </c:strCache>
            </c:strRef>
          </c:cat>
          <c:val>
            <c:numRef>
              <c:f>'2-Performance'!$F$86:$F$93</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C011-4602-818E-B9601B69538D}"/>
            </c:ext>
          </c:extLst>
        </c:ser>
        <c:ser>
          <c:idx val="1"/>
          <c:order val="1"/>
          <c:tx>
            <c:strRef>
              <c:f>'2-Performance'!$J$85</c:f>
              <c:strCache>
                <c:ptCount val="1"/>
                <c:pt idx="0">
                  <c:v>Homeless exits as a  % of all exits</c:v>
                </c:pt>
              </c:strCache>
            </c:strRef>
          </c:tx>
          <c:invertIfNegative val="0"/>
          <c:cat>
            <c:strRef>
              <c:f>'2-Performance'!$A$86:$A$93</c:f>
              <c:strCache>
                <c:ptCount val="8"/>
                <c:pt idx="0">
                  <c:v>Sing SO 1</c:v>
                </c:pt>
                <c:pt idx="1">
                  <c:v>Sing SO 2</c:v>
                </c:pt>
                <c:pt idx="2">
                  <c:v>Sing SO 3</c:v>
                </c:pt>
                <c:pt idx="3">
                  <c:v>Sing SO 4</c:v>
                </c:pt>
                <c:pt idx="4">
                  <c:v>Sing SO 5</c:v>
                </c:pt>
                <c:pt idx="5">
                  <c:v>Sing SO 6</c:v>
                </c:pt>
                <c:pt idx="6">
                  <c:v>Sing SO 7</c:v>
                </c:pt>
                <c:pt idx="7">
                  <c:v>Sing SO 8</c:v>
                </c:pt>
              </c:strCache>
            </c:strRef>
          </c:cat>
          <c:val>
            <c:numRef>
              <c:f>'2-Performance'!$J$86:$J$93</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C011-4602-818E-B9601B69538D}"/>
            </c:ext>
          </c:extLst>
        </c:ser>
        <c:ser>
          <c:idx val="2"/>
          <c:order val="2"/>
          <c:tx>
            <c:strRef>
              <c:f>'2-Performance'!$L$85</c:f>
              <c:strCache>
                <c:ptCount val="1"/>
                <c:pt idx="0">
                  <c:v>Unknown exits as a % of all exits</c:v>
                </c:pt>
              </c:strCache>
            </c:strRef>
          </c:tx>
          <c:invertIfNegative val="0"/>
          <c:cat>
            <c:strRef>
              <c:f>'2-Performance'!$A$86:$A$93</c:f>
              <c:strCache>
                <c:ptCount val="8"/>
                <c:pt idx="0">
                  <c:v>Sing SO 1</c:v>
                </c:pt>
                <c:pt idx="1">
                  <c:v>Sing SO 2</c:v>
                </c:pt>
                <c:pt idx="2">
                  <c:v>Sing SO 3</c:v>
                </c:pt>
                <c:pt idx="3">
                  <c:v>Sing SO 4</c:v>
                </c:pt>
                <c:pt idx="4">
                  <c:v>Sing SO 5</c:v>
                </c:pt>
                <c:pt idx="5">
                  <c:v>Sing SO 6</c:v>
                </c:pt>
                <c:pt idx="6">
                  <c:v>Sing SO 7</c:v>
                </c:pt>
                <c:pt idx="7">
                  <c:v>Sing SO 8</c:v>
                </c:pt>
              </c:strCache>
            </c:strRef>
          </c:cat>
          <c:val>
            <c:numRef>
              <c:f>'2-Performance'!$L$86:$L$93</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C011-4602-818E-B9601B69538D}"/>
            </c:ext>
          </c:extLst>
        </c:ser>
        <c:ser>
          <c:idx val="3"/>
          <c:order val="3"/>
          <c:tx>
            <c:strRef>
              <c:f>'2-Performance'!$N$85</c:f>
              <c:strCache>
                <c:ptCount val="1"/>
                <c:pt idx="0">
                  <c:v>Other exits as a % of all exits</c:v>
                </c:pt>
              </c:strCache>
            </c:strRef>
          </c:tx>
          <c:invertIfNegative val="0"/>
          <c:cat>
            <c:strRef>
              <c:f>'2-Performance'!$A$86:$A$93</c:f>
              <c:strCache>
                <c:ptCount val="8"/>
                <c:pt idx="0">
                  <c:v>Sing SO 1</c:v>
                </c:pt>
                <c:pt idx="1">
                  <c:v>Sing SO 2</c:v>
                </c:pt>
                <c:pt idx="2">
                  <c:v>Sing SO 3</c:v>
                </c:pt>
                <c:pt idx="3">
                  <c:v>Sing SO 4</c:v>
                </c:pt>
                <c:pt idx="4">
                  <c:v>Sing SO 5</c:v>
                </c:pt>
                <c:pt idx="5">
                  <c:v>Sing SO 6</c:v>
                </c:pt>
                <c:pt idx="6">
                  <c:v>Sing SO 7</c:v>
                </c:pt>
                <c:pt idx="7">
                  <c:v>Sing SO 8</c:v>
                </c:pt>
              </c:strCache>
            </c:strRef>
          </c:cat>
          <c:val>
            <c:numRef>
              <c:f>'2-Performance'!$N$86:$N$93</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3-C011-4602-818E-B9601B69538D}"/>
            </c:ext>
          </c:extLst>
        </c:ser>
        <c:dLbls>
          <c:showLegendKey val="0"/>
          <c:showVal val="0"/>
          <c:showCatName val="0"/>
          <c:showSerName val="0"/>
          <c:showPercent val="0"/>
          <c:showBubbleSize val="0"/>
        </c:dLbls>
        <c:gapWidth val="55"/>
        <c:overlap val="100"/>
        <c:axId val="482040152"/>
        <c:axId val="482040544"/>
      </c:barChart>
      <c:catAx>
        <c:axId val="482040152"/>
        <c:scaling>
          <c:orientation val="minMax"/>
        </c:scaling>
        <c:delete val="0"/>
        <c:axPos val="b"/>
        <c:numFmt formatCode="General" sourceLinked="0"/>
        <c:majorTickMark val="none"/>
        <c:minorTickMark val="none"/>
        <c:tickLblPos val="nextTo"/>
        <c:crossAx val="482040544"/>
        <c:crosses val="autoZero"/>
        <c:auto val="1"/>
        <c:lblAlgn val="ctr"/>
        <c:lblOffset val="100"/>
        <c:noMultiLvlLbl val="0"/>
      </c:catAx>
      <c:valAx>
        <c:axId val="482040544"/>
        <c:scaling>
          <c:orientation val="minMax"/>
          <c:max val="1"/>
        </c:scaling>
        <c:delete val="0"/>
        <c:axPos val="l"/>
        <c:majorGridlines/>
        <c:numFmt formatCode="0.0%" sourceLinked="1"/>
        <c:majorTickMark val="none"/>
        <c:minorTickMark val="none"/>
        <c:tickLblPos val="nextTo"/>
        <c:crossAx val="48204015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Exit Destinations Family Street Outreach</a:t>
            </a:r>
          </a:p>
        </c:rich>
      </c:tx>
      <c:layout>
        <c:manualLayout>
          <c:xMode val="edge"/>
          <c:yMode val="edge"/>
          <c:x val="0.1694540392395702"/>
          <c:y val="3.1800107884280518E-2"/>
        </c:manualLayout>
      </c:layout>
      <c:overlay val="0"/>
    </c:title>
    <c:autoTitleDeleted val="0"/>
    <c:plotArea>
      <c:layout/>
      <c:barChart>
        <c:barDir val="col"/>
        <c:grouping val="stacked"/>
        <c:varyColors val="0"/>
        <c:ser>
          <c:idx val="0"/>
          <c:order val="0"/>
          <c:tx>
            <c:strRef>
              <c:f>'2-Performance'!$F$96</c:f>
              <c:strCache>
                <c:ptCount val="1"/>
                <c:pt idx="0">
                  <c:v>Permanent housing exits as a % of all exits</c:v>
                </c:pt>
              </c:strCache>
            </c:strRef>
          </c:tx>
          <c:invertIfNegative val="0"/>
          <c:cat>
            <c:strRef>
              <c:f>'2-Performance'!$A$97:$A$104</c:f>
              <c:strCache>
                <c:ptCount val="8"/>
                <c:pt idx="0">
                  <c:v>Fam SO 1</c:v>
                </c:pt>
                <c:pt idx="1">
                  <c:v>Fam SO 2</c:v>
                </c:pt>
                <c:pt idx="2">
                  <c:v>Fam SO 3</c:v>
                </c:pt>
                <c:pt idx="3">
                  <c:v>Fam SO 4</c:v>
                </c:pt>
                <c:pt idx="4">
                  <c:v>Fam SO 5</c:v>
                </c:pt>
                <c:pt idx="5">
                  <c:v>Fam SO 6</c:v>
                </c:pt>
                <c:pt idx="6">
                  <c:v>Fam SO 7</c:v>
                </c:pt>
                <c:pt idx="7">
                  <c:v>Fam SO 8</c:v>
                </c:pt>
              </c:strCache>
            </c:strRef>
          </c:cat>
          <c:val>
            <c:numRef>
              <c:f>'2-Performance'!$F$97:$F$104</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C6E6-43AC-ABE9-4A5BBB225327}"/>
            </c:ext>
          </c:extLst>
        </c:ser>
        <c:ser>
          <c:idx val="1"/>
          <c:order val="1"/>
          <c:tx>
            <c:strRef>
              <c:f>'2-Performance'!$J$96</c:f>
              <c:strCache>
                <c:ptCount val="1"/>
                <c:pt idx="0">
                  <c:v>Homeless exits as a  % of all exits</c:v>
                </c:pt>
              </c:strCache>
            </c:strRef>
          </c:tx>
          <c:invertIfNegative val="0"/>
          <c:cat>
            <c:strRef>
              <c:f>'2-Performance'!$A$97:$A$104</c:f>
              <c:strCache>
                <c:ptCount val="8"/>
                <c:pt idx="0">
                  <c:v>Fam SO 1</c:v>
                </c:pt>
                <c:pt idx="1">
                  <c:v>Fam SO 2</c:v>
                </c:pt>
                <c:pt idx="2">
                  <c:v>Fam SO 3</c:v>
                </c:pt>
                <c:pt idx="3">
                  <c:v>Fam SO 4</c:v>
                </c:pt>
                <c:pt idx="4">
                  <c:v>Fam SO 5</c:v>
                </c:pt>
                <c:pt idx="5">
                  <c:v>Fam SO 6</c:v>
                </c:pt>
                <c:pt idx="6">
                  <c:v>Fam SO 7</c:v>
                </c:pt>
                <c:pt idx="7">
                  <c:v>Fam SO 8</c:v>
                </c:pt>
              </c:strCache>
            </c:strRef>
          </c:cat>
          <c:val>
            <c:numRef>
              <c:f>'2-Performance'!$J$97:$J$104</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C6E6-43AC-ABE9-4A5BBB225327}"/>
            </c:ext>
          </c:extLst>
        </c:ser>
        <c:ser>
          <c:idx val="2"/>
          <c:order val="2"/>
          <c:tx>
            <c:strRef>
              <c:f>'2-Performance'!$L$96</c:f>
              <c:strCache>
                <c:ptCount val="1"/>
                <c:pt idx="0">
                  <c:v>Unknown exits as a % of all exits</c:v>
                </c:pt>
              </c:strCache>
            </c:strRef>
          </c:tx>
          <c:invertIfNegative val="0"/>
          <c:cat>
            <c:strRef>
              <c:f>'2-Performance'!$A$97:$A$104</c:f>
              <c:strCache>
                <c:ptCount val="8"/>
                <c:pt idx="0">
                  <c:v>Fam SO 1</c:v>
                </c:pt>
                <c:pt idx="1">
                  <c:v>Fam SO 2</c:v>
                </c:pt>
                <c:pt idx="2">
                  <c:v>Fam SO 3</c:v>
                </c:pt>
                <c:pt idx="3">
                  <c:v>Fam SO 4</c:v>
                </c:pt>
                <c:pt idx="4">
                  <c:v>Fam SO 5</c:v>
                </c:pt>
                <c:pt idx="5">
                  <c:v>Fam SO 6</c:v>
                </c:pt>
                <c:pt idx="6">
                  <c:v>Fam SO 7</c:v>
                </c:pt>
                <c:pt idx="7">
                  <c:v>Fam SO 8</c:v>
                </c:pt>
              </c:strCache>
            </c:strRef>
          </c:cat>
          <c:val>
            <c:numRef>
              <c:f>'2-Performance'!$L$97:$L$104</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C6E6-43AC-ABE9-4A5BBB225327}"/>
            </c:ext>
          </c:extLst>
        </c:ser>
        <c:ser>
          <c:idx val="3"/>
          <c:order val="3"/>
          <c:tx>
            <c:strRef>
              <c:f>'2-Performance'!$N$96</c:f>
              <c:strCache>
                <c:ptCount val="1"/>
                <c:pt idx="0">
                  <c:v>Other exits as a % of all exits</c:v>
                </c:pt>
              </c:strCache>
            </c:strRef>
          </c:tx>
          <c:invertIfNegative val="0"/>
          <c:cat>
            <c:strRef>
              <c:f>'2-Performance'!$A$97:$A$104</c:f>
              <c:strCache>
                <c:ptCount val="8"/>
                <c:pt idx="0">
                  <c:v>Fam SO 1</c:v>
                </c:pt>
                <c:pt idx="1">
                  <c:v>Fam SO 2</c:v>
                </c:pt>
                <c:pt idx="2">
                  <c:v>Fam SO 3</c:v>
                </c:pt>
                <c:pt idx="3">
                  <c:v>Fam SO 4</c:v>
                </c:pt>
                <c:pt idx="4">
                  <c:v>Fam SO 5</c:v>
                </c:pt>
                <c:pt idx="5">
                  <c:v>Fam SO 6</c:v>
                </c:pt>
                <c:pt idx="6">
                  <c:v>Fam SO 7</c:v>
                </c:pt>
                <c:pt idx="7">
                  <c:v>Fam SO 8</c:v>
                </c:pt>
              </c:strCache>
            </c:strRef>
          </c:cat>
          <c:val>
            <c:numRef>
              <c:f>'2-Performance'!$N$97:$N$104</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3-C6E6-43AC-ABE9-4A5BBB225327}"/>
            </c:ext>
          </c:extLst>
        </c:ser>
        <c:dLbls>
          <c:showLegendKey val="0"/>
          <c:showVal val="0"/>
          <c:showCatName val="0"/>
          <c:showSerName val="0"/>
          <c:showPercent val="0"/>
          <c:showBubbleSize val="0"/>
        </c:dLbls>
        <c:gapWidth val="55"/>
        <c:overlap val="100"/>
        <c:axId val="483082192"/>
        <c:axId val="483081408"/>
      </c:barChart>
      <c:catAx>
        <c:axId val="483082192"/>
        <c:scaling>
          <c:orientation val="minMax"/>
        </c:scaling>
        <c:delete val="0"/>
        <c:axPos val="b"/>
        <c:numFmt formatCode="General" sourceLinked="0"/>
        <c:majorTickMark val="none"/>
        <c:minorTickMark val="none"/>
        <c:tickLblPos val="nextTo"/>
        <c:crossAx val="483081408"/>
        <c:crosses val="autoZero"/>
        <c:auto val="1"/>
        <c:lblAlgn val="ctr"/>
        <c:lblOffset val="100"/>
        <c:noMultiLvlLbl val="0"/>
      </c:catAx>
      <c:valAx>
        <c:axId val="483081408"/>
        <c:scaling>
          <c:orientation val="minMax"/>
          <c:max val="1"/>
        </c:scaling>
        <c:delete val="0"/>
        <c:axPos val="l"/>
        <c:majorGridlines/>
        <c:numFmt formatCode="0.0%" sourceLinked="1"/>
        <c:majorTickMark val="none"/>
        <c:minorTickMark val="none"/>
        <c:tickLblPos val="nextTo"/>
        <c:crossAx val="48308219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Exit Destinations Single Adult PSH</a:t>
            </a:r>
          </a:p>
        </c:rich>
      </c:tx>
      <c:layout>
        <c:manualLayout>
          <c:xMode val="edge"/>
          <c:yMode val="edge"/>
          <c:x val="0.1694540392395702"/>
          <c:y val="3.1800107884280518E-2"/>
        </c:manualLayout>
      </c:layout>
      <c:overlay val="0"/>
    </c:title>
    <c:autoTitleDeleted val="0"/>
    <c:plotArea>
      <c:layout/>
      <c:barChart>
        <c:barDir val="col"/>
        <c:grouping val="stacked"/>
        <c:varyColors val="0"/>
        <c:ser>
          <c:idx val="0"/>
          <c:order val="0"/>
          <c:tx>
            <c:strRef>
              <c:f>'2-Performance'!$H$108</c:f>
              <c:strCache>
                <c:ptCount val="1"/>
                <c:pt idx="0">
                  <c:v>Permanent housing exits as a % of all exits</c:v>
                </c:pt>
              </c:strCache>
            </c:strRef>
          </c:tx>
          <c:invertIfNegative val="0"/>
          <c:cat>
            <c:strRef>
              <c:f>'2-Performance'!$A$109:$A$116</c:f>
              <c:strCache>
                <c:ptCount val="8"/>
                <c:pt idx="0">
                  <c:v>Sing PSH 1</c:v>
                </c:pt>
                <c:pt idx="1">
                  <c:v>Sing PSH 2</c:v>
                </c:pt>
                <c:pt idx="2">
                  <c:v>Sing PSH 3</c:v>
                </c:pt>
                <c:pt idx="3">
                  <c:v>Sing PSH 4</c:v>
                </c:pt>
                <c:pt idx="4">
                  <c:v>Sing PSH 5</c:v>
                </c:pt>
                <c:pt idx="5">
                  <c:v>Sing PSH 6</c:v>
                </c:pt>
                <c:pt idx="6">
                  <c:v>Sing PSH 7</c:v>
                </c:pt>
                <c:pt idx="7">
                  <c:v>Sing PSH 8</c:v>
                </c:pt>
              </c:strCache>
            </c:strRef>
          </c:cat>
          <c:val>
            <c:numRef>
              <c:f>'2-Performance'!$H$109:$H$116</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A819-42EB-907E-2B77BB21D3BD}"/>
            </c:ext>
          </c:extLst>
        </c:ser>
        <c:ser>
          <c:idx val="1"/>
          <c:order val="1"/>
          <c:tx>
            <c:strRef>
              <c:f>'2-Performance'!$J$108</c:f>
              <c:strCache>
                <c:ptCount val="1"/>
                <c:pt idx="0">
                  <c:v>Homeless exits as a  % of all exits</c:v>
                </c:pt>
              </c:strCache>
            </c:strRef>
          </c:tx>
          <c:invertIfNegative val="0"/>
          <c:cat>
            <c:strRef>
              <c:f>'2-Performance'!$A$109:$A$116</c:f>
              <c:strCache>
                <c:ptCount val="8"/>
                <c:pt idx="0">
                  <c:v>Sing PSH 1</c:v>
                </c:pt>
                <c:pt idx="1">
                  <c:v>Sing PSH 2</c:v>
                </c:pt>
                <c:pt idx="2">
                  <c:v>Sing PSH 3</c:v>
                </c:pt>
                <c:pt idx="3">
                  <c:v>Sing PSH 4</c:v>
                </c:pt>
                <c:pt idx="4">
                  <c:v>Sing PSH 5</c:v>
                </c:pt>
                <c:pt idx="5">
                  <c:v>Sing PSH 6</c:v>
                </c:pt>
                <c:pt idx="6">
                  <c:v>Sing PSH 7</c:v>
                </c:pt>
                <c:pt idx="7">
                  <c:v>Sing PSH 8</c:v>
                </c:pt>
              </c:strCache>
            </c:strRef>
          </c:cat>
          <c:val>
            <c:numRef>
              <c:f>'2-Performance'!$J$109:$J$116</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A819-42EB-907E-2B77BB21D3BD}"/>
            </c:ext>
          </c:extLst>
        </c:ser>
        <c:ser>
          <c:idx val="2"/>
          <c:order val="2"/>
          <c:tx>
            <c:strRef>
              <c:f>'2-Performance'!$L$108</c:f>
              <c:strCache>
                <c:ptCount val="1"/>
                <c:pt idx="0">
                  <c:v>Unknown exits as a % of all exits</c:v>
                </c:pt>
              </c:strCache>
            </c:strRef>
          </c:tx>
          <c:invertIfNegative val="0"/>
          <c:cat>
            <c:strRef>
              <c:f>'2-Performance'!$A$109:$A$116</c:f>
              <c:strCache>
                <c:ptCount val="8"/>
                <c:pt idx="0">
                  <c:v>Sing PSH 1</c:v>
                </c:pt>
                <c:pt idx="1">
                  <c:v>Sing PSH 2</c:v>
                </c:pt>
                <c:pt idx="2">
                  <c:v>Sing PSH 3</c:v>
                </c:pt>
                <c:pt idx="3">
                  <c:v>Sing PSH 4</c:v>
                </c:pt>
                <c:pt idx="4">
                  <c:v>Sing PSH 5</c:v>
                </c:pt>
                <c:pt idx="5">
                  <c:v>Sing PSH 6</c:v>
                </c:pt>
                <c:pt idx="6">
                  <c:v>Sing PSH 7</c:v>
                </c:pt>
                <c:pt idx="7">
                  <c:v>Sing PSH 8</c:v>
                </c:pt>
              </c:strCache>
            </c:strRef>
          </c:cat>
          <c:val>
            <c:numRef>
              <c:f>'2-Performance'!$L$109:$L$116</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A819-42EB-907E-2B77BB21D3BD}"/>
            </c:ext>
          </c:extLst>
        </c:ser>
        <c:ser>
          <c:idx val="3"/>
          <c:order val="3"/>
          <c:tx>
            <c:strRef>
              <c:f>'2-Performance'!$N$108</c:f>
              <c:strCache>
                <c:ptCount val="1"/>
                <c:pt idx="0">
                  <c:v>Other exits as a % of all exits</c:v>
                </c:pt>
              </c:strCache>
            </c:strRef>
          </c:tx>
          <c:invertIfNegative val="0"/>
          <c:cat>
            <c:strRef>
              <c:f>'2-Performance'!$A$109:$A$116</c:f>
              <c:strCache>
                <c:ptCount val="8"/>
                <c:pt idx="0">
                  <c:v>Sing PSH 1</c:v>
                </c:pt>
                <c:pt idx="1">
                  <c:v>Sing PSH 2</c:v>
                </c:pt>
                <c:pt idx="2">
                  <c:v>Sing PSH 3</c:v>
                </c:pt>
                <c:pt idx="3">
                  <c:v>Sing PSH 4</c:v>
                </c:pt>
                <c:pt idx="4">
                  <c:v>Sing PSH 5</c:v>
                </c:pt>
                <c:pt idx="5">
                  <c:v>Sing PSH 6</c:v>
                </c:pt>
                <c:pt idx="6">
                  <c:v>Sing PSH 7</c:v>
                </c:pt>
                <c:pt idx="7">
                  <c:v>Sing PSH 8</c:v>
                </c:pt>
              </c:strCache>
            </c:strRef>
          </c:cat>
          <c:val>
            <c:numRef>
              <c:f>'2-Performance'!$N$109:$N$116</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3-A819-42EB-907E-2B77BB21D3BD}"/>
            </c:ext>
          </c:extLst>
        </c:ser>
        <c:dLbls>
          <c:showLegendKey val="0"/>
          <c:showVal val="0"/>
          <c:showCatName val="0"/>
          <c:showSerName val="0"/>
          <c:showPercent val="0"/>
          <c:showBubbleSize val="0"/>
        </c:dLbls>
        <c:gapWidth val="55"/>
        <c:overlap val="100"/>
        <c:axId val="483086504"/>
        <c:axId val="483085328"/>
      </c:barChart>
      <c:catAx>
        <c:axId val="483086504"/>
        <c:scaling>
          <c:orientation val="minMax"/>
        </c:scaling>
        <c:delete val="0"/>
        <c:axPos val="b"/>
        <c:numFmt formatCode="General" sourceLinked="0"/>
        <c:majorTickMark val="none"/>
        <c:minorTickMark val="none"/>
        <c:tickLblPos val="nextTo"/>
        <c:crossAx val="483085328"/>
        <c:crosses val="autoZero"/>
        <c:auto val="1"/>
        <c:lblAlgn val="ctr"/>
        <c:lblOffset val="100"/>
        <c:noMultiLvlLbl val="0"/>
      </c:catAx>
      <c:valAx>
        <c:axId val="483085328"/>
        <c:scaling>
          <c:orientation val="minMax"/>
          <c:max val="1"/>
        </c:scaling>
        <c:delete val="0"/>
        <c:axPos val="l"/>
        <c:majorGridlines/>
        <c:numFmt formatCode="0.0%" sourceLinked="1"/>
        <c:majorTickMark val="none"/>
        <c:minorTickMark val="none"/>
        <c:tickLblPos val="nextTo"/>
        <c:crossAx val="48308650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Exit Destinations Family PSH</a:t>
            </a:r>
          </a:p>
        </c:rich>
      </c:tx>
      <c:layout>
        <c:manualLayout>
          <c:xMode val="edge"/>
          <c:yMode val="edge"/>
          <c:x val="0.1694540392395702"/>
          <c:y val="3.1800107884280518E-2"/>
        </c:manualLayout>
      </c:layout>
      <c:overlay val="0"/>
    </c:title>
    <c:autoTitleDeleted val="0"/>
    <c:plotArea>
      <c:layout/>
      <c:barChart>
        <c:barDir val="col"/>
        <c:grouping val="stacked"/>
        <c:varyColors val="0"/>
        <c:ser>
          <c:idx val="0"/>
          <c:order val="0"/>
          <c:tx>
            <c:strRef>
              <c:f>'2-Performance'!$H$119</c:f>
              <c:strCache>
                <c:ptCount val="1"/>
                <c:pt idx="0">
                  <c:v>Permanent housing exits as a % of all exits</c:v>
                </c:pt>
              </c:strCache>
            </c:strRef>
          </c:tx>
          <c:invertIfNegative val="0"/>
          <c:cat>
            <c:strRef>
              <c:f>'2-Performance'!$A$120:$A$127</c:f>
              <c:strCache>
                <c:ptCount val="8"/>
                <c:pt idx="0">
                  <c:v>Fam PSH 1</c:v>
                </c:pt>
                <c:pt idx="1">
                  <c:v>Fam PSH 2</c:v>
                </c:pt>
                <c:pt idx="2">
                  <c:v>Fam PSH 3</c:v>
                </c:pt>
                <c:pt idx="3">
                  <c:v>Fam PSH 4</c:v>
                </c:pt>
                <c:pt idx="4">
                  <c:v>Fam PSH 5</c:v>
                </c:pt>
                <c:pt idx="5">
                  <c:v>Fam PSH 6</c:v>
                </c:pt>
                <c:pt idx="6">
                  <c:v>Fam PSH 7</c:v>
                </c:pt>
                <c:pt idx="7">
                  <c:v>Fam PSH 8</c:v>
                </c:pt>
              </c:strCache>
            </c:strRef>
          </c:cat>
          <c:val>
            <c:numRef>
              <c:f>'2-Performance'!$H$120:$H$127</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348D-4A6F-9CC3-2FA9BD628C8F}"/>
            </c:ext>
          </c:extLst>
        </c:ser>
        <c:ser>
          <c:idx val="1"/>
          <c:order val="1"/>
          <c:tx>
            <c:strRef>
              <c:f>'2-Performance'!$J$119</c:f>
              <c:strCache>
                <c:ptCount val="1"/>
                <c:pt idx="0">
                  <c:v>Homeless exits as a  % of all exits</c:v>
                </c:pt>
              </c:strCache>
            </c:strRef>
          </c:tx>
          <c:invertIfNegative val="0"/>
          <c:cat>
            <c:strRef>
              <c:f>'2-Performance'!$A$120:$A$127</c:f>
              <c:strCache>
                <c:ptCount val="8"/>
                <c:pt idx="0">
                  <c:v>Fam PSH 1</c:v>
                </c:pt>
                <c:pt idx="1">
                  <c:v>Fam PSH 2</c:v>
                </c:pt>
                <c:pt idx="2">
                  <c:v>Fam PSH 3</c:v>
                </c:pt>
                <c:pt idx="3">
                  <c:v>Fam PSH 4</c:v>
                </c:pt>
                <c:pt idx="4">
                  <c:v>Fam PSH 5</c:v>
                </c:pt>
                <c:pt idx="5">
                  <c:v>Fam PSH 6</c:v>
                </c:pt>
                <c:pt idx="6">
                  <c:v>Fam PSH 7</c:v>
                </c:pt>
                <c:pt idx="7">
                  <c:v>Fam PSH 8</c:v>
                </c:pt>
              </c:strCache>
            </c:strRef>
          </c:cat>
          <c:val>
            <c:numRef>
              <c:f>'2-Performance'!$J$120:$J$127</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348D-4A6F-9CC3-2FA9BD628C8F}"/>
            </c:ext>
          </c:extLst>
        </c:ser>
        <c:ser>
          <c:idx val="2"/>
          <c:order val="2"/>
          <c:tx>
            <c:strRef>
              <c:f>'2-Performance'!$L$119</c:f>
              <c:strCache>
                <c:ptCount val="1"/>
                <c:pt idx="0">
                  <c:v>Unknown exits as a % of all exits</c:v>
                </c:pt>
              </c:strCache>
            </c:strRef>
          </c:tx>
          <c:invertIfNegative val="0"/>
          <c:cat>
            <c:strRef>
              <c:f>'2-Performance'!$A$120:$A$127</c:f>
              <c:strCache>
                <c:ptCount val="8"/>
                <c:pt idx="0">
                  <c:v>Fam PSH 1</c:v>
                </c:pt>
                <c:pt idx="1">
                  <c:v>Fam PSH 2</c:v>
                </c:pt>
                <c:pt idx="2">
                  <c:v>Fam PSH 3</c:v>
                </c:pt>
                <c:pt idx="3">
                  <c:v>Fam PSH 4</c:v>
                </c:pt>
                <c:pt idx="4">
                  <c:v>Fam PSH 5</c:v>
                </c:pt>
                <c:pt idx="5">
                  <c:v>Fam PSH 6</c:v>
                </c:pt>
                <c:pt idx="6">
                  <c:v>Fam PSH 7</c:v>
                </c:pt>
                <c:pt idx="7">
                  <c:v>Fam PSH 8</c:v>
                </c:pt>
              </c:strCache>
            </c:strRef>
          </c:cat>
          <c:val>
            <c:numRef>
              <c:f>'2-Performance'!$L$120:$L$127</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348D-4A6F-9CC3-2FA9BD628C8F}"/>
            </c:ext>
          </c:extLst>
        </c:ser>
        <c:ser>
          <c:idx val="3"/>
          <c:order val="3"/>
          <c:tx>
            <c:strRef>
              <c:f>'2-Performance'!$N$119</c:f>
              <c:strCache>
                <c:ptCount val="1"/>
                <c:pt idx="0">
                  <c:v>Other exits as a % of all exits</c:v>
                </c:pt>
              </c:strCache>
            </c:strRef>
          </c:tx>
          <c:invertIfNegative val="0"/>
          <c:cat>
            <c:strRef>
              <c:f>'2-Performance'!$A$120:$A$127</c:f>
              <c:strCache>
                <c:ptCount val="8"/>
                <c:pt idx="0">
                  <c:v>Fam PSH 1</c:v>
                </c:pt>
                <c:pt idx="1">
                  <c:v>Fam PSH 2</c:v>
                </c:pt>
                <c:pt idx="2">
                  <c:v>Fam PSH 3</c:v>
                </c:pt>
                <c:pt idx="3">
                  <c:v>Fam PSH 4</c:v>
                </c:pt>
                <c:pt idx="4">
                  <c:v>Fam PSH 5</c:v>
                </c:pt>
                <c:pt idx="5">
                  <c:v>Fam PSH 6</c:v>
                </c:pt>
                <c:pt idx="6">
                  <c:v>Fam PSH 7</c:v>
                </c:pt>
                <c:pt idx="7">
                  <c:v>Fam PSH 8</c:v>
                </c:pt>
              </c:strCache>
            </c:strRef>
          </c:cat>
          <c:val>
            <c:numRef>
              <c:f>'2-Performance'!$N$120:$N$127</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3-348D-4A6F-9CC3-2FA9BD628C8F}"/>
            </c:ext>
          </c:extLst>
        </c:ser>
        <c:dLbls>
          <c:showLegendKey val="0"/>
          <c:showVal val="0"/>
          <c:showCatName val="0"/>
          <c:showSerName val="0"/>
          <c:showPercent val="0"/>
          <c:showBubbleSize val="0"/>
        </c:dLbls>
        <c:gapWidth val="55"/>
        <c:overlap val="100"/>
        <c:axId val="483083760"/>
        <c:axId val="483088464"/>
      </c:barChart>
      <c:catAx>
        <c:axId val="483083760"/>
        <c:scaling>
          <c:orientation val="minMax"/>
        </c:scaling>
        <c:delete val="0"/>
        <c:axPos val="b"/>
        <c:numFmt formatCode="General" sourceLinked="0"/>
        <c:majorTickMark val="none"/>
        <c:minorTickMark val="none"/>
        <c:tickLblPos val="nextTo"/>
        <c:crossAx val="483088464"/>
        <c:crosses val="autoZero"/>
        <c:auto val="1"/>
        <c:lblAlgn val="ctr"/>
        <c:lblOffset val="100"/>
        <c:noMultiLvlLbl val="0"/>
      </c:catAx>
      <c:valAx>
        <c:axId val="483088464"/>
        <c:scaling>
          <c:orientation val="minMax"/>
          <c:max val="1"/>
        </c:scaling>
        <c:delete val="0"/>
        <c:axPos val="l"/>
        <c:majorGridlines/>
        <c:numFmt formatCode="0.0%" sourceLinked="1"/>
        <c:majorTickMark val="none"/>
        <c:minorTickMark val="none"/>
        <c:tickLblPos val="nextTo"/>
        <c:crossAx val="48308376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Cost Effectiveness</a:t>
            </a:r>
            <a:r>
              <a:rPr lang="en-US" baseline="0"/>
              <a:t> Single Adult Shelter</a:t>
            </a:r>
            <a:endParaRPr lang="en-US"/>
          </a:p>
        </c:rich>
      </c:tx>
      <c:overlay val="0"/>
    </c:title>
    <c:autoTitleDeleted val="0"/>
    <c:plotArea>
      <c:layout/>
      <c:barChart>
        <c:barDir val="col"/>
        <c:grouping val="clustered"/>
        <c:varyColors val="0"/>
        <c:ser>
          <c:idx val="0"/>
          <c:order val="0"/>
          <c:tx>
            <c:strRef>
              <c:f>'3-Cost'!$L$11</c:f>
              <c:strCache>
                <c:ptCount val="1"/>
                <c:pt idx="0">
                  <c:v>Cost per exit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'3-Cost'!$A$12:$A$19</c:f>
              <c:strCache>
                <c:ptCount val="8"/>
                <c:pt idx="0">
                  <c:v>Sing Shelter 1</c:v>
                </c:pt>
                <c:pt idx="1">
                  <c:v>Sing Shelter 2</c:v>
                </c:pt>
                <c:pt idx="2">
                  <c:v>Sing Shelter 3</c:v>
                </c:pt>
                <c:pt idx="3">
                  <c:v>Sing Shelter 4</c:v>
                </c:pt>
                <c:pt idx="4">
                  <c:v>Sing Shelter 5</c:v>
                </c:pt>
                <c:pt idx="5">
                  <c:v>Sing Shelter 6</c:v>
                </c:pt>
                <c:pt idx="6">
                  <c:v>Sing Shelter 7</c:v>
                </c:pt>
                <c:pt idx="7">
                  <c:v>Sing Shelter 8</c:v>
                </c:pt>
              </c:strCache>
            </c:strRef>
          </c:cat>
          <c:val>
            <c:numRef>
              <c:f>'3-Cost'!$L$12:$L$19</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19A0-4D72-A7BE-81D0BC23D021}"/>
            </c:ext>
          </c:extLst>
        </c:ser>
        <c:ser>
          <c:idx val="1"/>
          <c:order val="1"/>
          <c:tx>
            <c:strRef>
              <c:f>'3-Cost'!$N$11</c:f>
              <c:strCache>
                <c:ptCount val="1"/>
                <c:pt idx="0">
                  <c:v>Cost per exit to PH</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'3-Cost'!$A$12:$A$19</c:f>
              <c:strCache>
                <c:ptCount val="8"/>
                <c:pt idx="0">
                  <c:v>Sing Shelter 1</c:v>
                </c:pt>
                <c:pt idx="1">
                  <c:v>Sing Shelter 2</c:v>
                </c:pt>
                <c:pt idx="2">
                  <c:v>Sing Shelter 3</c:v>
                </c:pt>
                <c:pt idx="3">
                  <c:v>Sing Shelter 4</c:v>
                </c:pt>
                <c:pt idx="4">
                  <c:v>Sing Shelter 5</c:v>
                </c:pt>
                <c:pt idx="5">
                  <c:v>Sing Shelter 6</c:v>
                </c:pt>
                <c:pt idx="6">
                  <c:v>Sing Shelter 7</c:v>
                </c:pt>
                <c:pt idx="7">
                  <c:v>Sing Shelter 8</c:v>
                </c:pt>
              </c:strCache>
            </c:strRef>
          </c:cat>
          <c:val>
            <c:numRef>
              <c:f>'3-Cost'!$N$12:$N$19</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19A0-4D72-A7BE-81D0BC23D021}"/>
            </c:ext>
          </c:extLst>
        </c:ser>
        <c:dLbls>
          <c:showLegendKey val="0"/>
          <c:showVal val="1"/>
          <c:showCatName val="0"/>
          <c:showSerName val="0"/>
          <c:showPercent val="0"/>
          <c:showBubbleSize val="0"/>
        </c:dLbls>
        <c:gapWidth val="150"/>
        <c:overlap val="-25"/>
        <c:axId val="483088072"/>
        <c:axId val="483081800"/>
      </c:barChart>
      <c:catAx>
        <c:axId val="483088072"/>
        <c:scaling>
          <c:orientation val="minMax"/>
        </c:scaling>
        <c:delete val="0"/>
        <c:axPos val="b"/>
        <c:numFmt formatCode="General" sourceLinked="0"/>
        <c:majorTickMark val="none"/>
        <c:minorTickMark val="none"/>
        <c:tickLblPos val="nextTo"/>
        <c:crossAx val="483081800"/>
        <c:crosses val="autoZero"/>
        <c:auto val="1"/>
        <c:lblAlgn val="ctr"/>
        <c:lblOffset val="100"/>
        <c:noMultiLvlLbl val="0"/>
      </c:catAx>
      <c:valAx>
        <c:axId val="483081800"/>
        <c:scaling>
          <c:orientation val="minMax"/>
        </c:scaling>
        <c:delete val="1"/>
        <c:axPos val="l"/>
        <c:numFmt formatCode="&quot;$&quot;#,##0" sourceLinked="1"/>
        <c:majorTickMark val="out"/>
        <c:minorTickMark val="none"/>
        <c:tickLblPos val="nextTo"/>
        <c:crossAx val="483088072"/>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Cost Effectiveness</a:t>
            </a:r>
            <a:r>
              <a:rPr lang="en-US" baseline="0"/>
              <a:t> Family Shelter</a:t>
            </a:r>
            <a:endParaRPr lang="en-US"/>
          </a:p>
        </c:rich>
      </c:tx>
      <c:overlay val="0"/>
    </c:title>
    <c:autoTitleDeleted val="0"/>
    <c:plotArea>
      <c:layout/>
      <c:barChart>
        <c:barDir val="col"/>
        <c:grouping val="clustered"/>
        <c:varyColors val="0"/>
        <c:ser>
          <c:idx val="0"/>
          <c:order val="0"/>
          <c:tx>
            <c:strRef>
              <c:f>'3-Cost'!$L$22</c:f>
              <c:strCache>
                <c:ptCount val="1"/>
                <c:pt idx="0">
                  <c:v>Cost per exit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'3-Cost'!$A$23:$A$30</c:f>
              <c:strCache>
                <c:ptCount val="8"/>
                <c:pt idx="0">
                  <c:v>Fam Shelter 1</c:v>
                </c:pt>
                <c:pt idx="1">
                  <c:v>Fam Shelter 2</c:v>
                </c:pt>
                <c:pt idx="2">
                  <c:v>Fam Shelter 3</c:v>
                </c:pt>
                <c:pt idx="3">
                  <c:v>Fam Shelter 4</c:v>
                </c:pt>
                <c:pt idx="4">
                  <c:v>Fam Shelter 5</c:v>
                </c:pt>
                <c:pt idx="5">
                  <c:v>Fam Shelter 6</c:v>
                </c:pt>
                <c:pt idx="6">
                  <c:v>Fam Shelter 7</c:v>
                </c:pt>
                <c:pt idx="7">
                  <c:v>Fam Shelter 8</c:v>
                </c:pt>
              </c:strCache>
            </c:strRef>
          </c:cat>
          <c:val>
            <c:numRef>
              <c:f>'3-Cost'!$L$23:$L$30</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6605-4531-9AD7-E6F595F4EBC4}"/>
            </c:ext>
          </c:extLst>
        </c:ser>
        <c:ser>
          <c:idx val="1"/>
          <c:order val="1"/>
          <c:tx>
            <c:strRef>
              <c:f>'3-Cost'!$N$22</c:f>
              <c:strCache>
                <c:ptCount val="1"/>
                <c:pt idx="0">
                  <c:v>Cost per exit to PH</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'3-Cost'!$A$23:$A$30</c:f>
              <c:strCache>
                <c:ptCount val="8"/>
                <c:pt idx="0">
                  <c:v>Fam Shelter 1</c:v>
                </c:pt>
                <c:pt idx="1">
                  <c:v>Fam Shelter 2</c:v>
                </c:pt>
                <c:pt idx="2">
                  <c:v>Fam Shelter 3</c:v>
                </c:pt>
                <c:pt idx="3">
                  <c:v>Fam Shelter 4</c:v>
                </c:pt>
                <c:pt idx="4">
                  <c:v>Fam Shelter 5</c:v>
                </c:pt>
                <c:pt idx="5">
                  <c:v>Fam Shelter 6</c:v>
                </c:pt>
                <c:pt idx="6">
                  <c:v>Fam Shelter 7</c:v>
                </c:pt>
                <c:pt idx="7">
                  <c:v>Fam Shelter 8</c:v>
                </c:pt>
              </c:strCache>
            </c:strRef>
          </c:cat>
          <c:val>
            <c:numRef>
              <c:f>'3-Cost'!$N$23:$N$30</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6605-4531-9AD7-E6F595F4EBC4}"/>
            </c:ext>
          </c:extLst>
        </c:ser>
        <c:dLbls>
          <c:showLegendKey val="0"/>
          <c:showVal val="1"/>
          <c:showCatName val="0"/>
          <c:showSerName val="0"/>
          <c:showPercent val="0"/>
          <c:showBubbleSize val="0"/>
        </c:dLbls>
        <c:gapWidth val="150"/>
        <c:overlap val="-25"/>
        <c:axId val="483082584"/>
        <c:axId val="483084544"/>
      </c:barChart>
      <c:catAx>
        <c:axId val="483082584"/>
        <c:scaling>
          <c:orientation val="minMax"/>
        </c:scaling>
        <c:delete val="0"/>
        <c:axPos val="b"/>
        <c:numFmt formatCode="General" sourceLinked="0"/>
        <c:majorTickMark val="none"/>
        <c:minorTickMark val="none"/>
        <c:tickLblPos val="nextTo"/>
        <c:crossAx val="483084544"/>
        <c:crosses val="autoZero"/>
        <c:auto val="1"/>
        <c:lblAlgn val="ctr"/>
        <c:lblOffset val="100"/>
        <c:noMultiLvlLbl val="0"/>
      </c:catAx>
      <c:valAx>
        <c:axId val="483084544"/>
        <c:scaling>
          <c:orientation val="minMax"/>
        </c:scaling>
        <c:delete val="1"/>
        <c:axPos val="l"/>
        <c:numFmt formatCode="&quot;$&quot;#,##0" sourceLinked="1"/>
        <c:majorTickMark val="out"/>
        <c:minorTickMark val="none"/>
        <c:tickLblPos val="nextTo"/>
        <c:crossAx val="483082584"/>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319373472816421"/>
          <c:y val="0.13804341516134153"/>
          <c:w val="0.78557495236728903"/>
          <c:h val="0.70406002779064358"/>
        </c:manualLayout>
      </c:layout>
      <c:barChart>
        <c:barDir val="col"/>
        <c:grouping val="stacked"/>
        <c:varyColors val="0"/>
        <c:ser>
          <c:idx val="0"/>
          <c:order val="0"/>
          <c:tx>
            <c:v>Unsheltered</c:v>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'1-Population'!$B$9:$B$11</c:f>
              <c:numCache>
                <c:formatCode>General</c:formatCode>
                <c:ptCount val="3"/>
                <c:pt idx="0">
                  <c:v>2020</c:v>
                </c:pt>
                <c:pt idx="1">
                  <c:v>2021</c:v>
                </c:pt>
                <c:pt idx="2">
                  <c:v>2022</c:v>
                </c:pt>
              </c:numCache>
            </c:numRef>
          </c:cat>
          <c:val>
            <c:numRef>
              <c:f>'1-Population'!$C$9:$C$11</c:f>
              <c:numCache>
                <c:formatCode>General</c:formatCode>
                <c:ptCount val="3"/>
              </c:numCache>
            </c:numRef>
          </c:val>
          <c:extLst>
            <c:ext xmlns:c16="http://schemas.microsoft.com/office/drawing/2014/chart" uri="{C3380CC4-5D6E-409C-BE32-E72D297353CC}">
              <c16:uniqueId val="{00000000-C2A8-4D9E-9783-BD5682F25C05}"/>
            </c:ext>
          </c:extLst>
        </c:ser>
        <c:ser>
          <c:idx val="1"/>
          <c:order val="1"/>
          <c:tx>
            <c:v>Sheltered</c:v>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'1-Population'!$B$9:$B$11</c:f>
              <c:numCache>
                <c:formatCode>General</c:formatCode>
                <c:ptCount val="3"/>
                <c:pt idx="0">
                  <c:v>2020</c:v>
                </c:pt>
                <c:pt idx="1">
                  <c:v>2021</c:v>
                </c:pt>
                <c:pt idx="2">
                  <c:v>2022</c:v>
                </c:pt>
              </c:numCache>
            </c:numRef>
          </c:cat>
          <c:val>
            <c:numRef>
              <c:f>'1-Population'!$D$9:$D$11</c:f>
              <c:numCache>
                <c:formatCode>General</c:formatCode>
                <c:ptCount val="3"/>
              </c:numCache>
            </c:numRef>
          </c:val>
          <c:extLst>
            <c:ext xmlns:c16="http://schemas.microsoft.com/office/drawing/2014/chart" uri="{C3380CC4-5D6E-409C-BE32-E72D297353CC}">
              <c16:uniqueId val="{00000001-C2A8-4D9E-9783-BD5682F25C05}"/>
            </c:ext>
          </c:extLst>
        </c:ser>
        <c:ser>
          <c:idx val="2"/>
          <c:order val="2"/>
          <c:tx>
            <c:v>Transitional Housing</c:v>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'1-Population'!$B$9:$B$11</c:f>
              <c:numCache>
                <c:formatCode>General</c:formatCode>
                <c:ptCount val="3"/>
                <c:pt idx="0">
                  <c:v>2020</c:v>
                </c:pt>
                <c:pt idx="1">
                  <c:v>2021</c:v>
                </c:pt>
                <c:pt idx="2">
                  <c:v>2022</c:v>
                </c:pt>
              </c:numCache>
            </c:numRef>
          </c:cat>
          <c:val>
            <c:numRef>
              <c:f>'1-Population'!$E$9:$E$11</c:f>
              <c:numCache>
                <c:formatCode>General</c:formatCode>
                <c:ptCount val="3"/>
              </c:numCache>
            </c:numRef>
          </c:val>
          <c:extLst>
            <c:ext xmlns:c16="http://schemas.microsoft.com/office/drawing/2014/chart" uri="{C3380CC4-5D6E-409C-BE32-E72D297353CC}">
              <c16:uniqueId val="{00000002-C2A8-4D9E-9783-BD5682F25C05}"/>
            </c:ext>
          </c:extLst>
        </c:ser>
        <c:dLbls>
          <c:showLegendKey val="0"/>
          <c:showVal val="0"/>
          <c:showCatName val="0"/>
          <c:showSerName val="0"/>
          <c:showPercent val="0"/>
          <c:showBubbleSize val="0"/>
        </c:dLbls>
        <c:gapWidth val="86"/>
        <c:overlap val="100"/>
        <c:axId val="342983608"/>
        <c:axId val="342978512"/>
      </c:barChart>
      <c:catAx>
        <c:axId val="342983608"/>
        <c:scaling>
          <c:orientation val="minMax"/>
        </c:scaling>
        <c:delete val="0"/>
        <c:axPos val="b"/>
        <c:numFmt formatCode="General" sourceLinked="1"/>
        <c:majorTickMark val="out"/>
        <c:minorTickMark val="none"/>
        <c:tickLblPos val="nextTo"/>
        <c:txPr>
          <a:bodyPr/>
          <a:lstStyle/>
          <a:p>
            <a:pPr>
              <a:defRPr sz="1050"/>
            </a:pPr>
            <a:endParaRPr lang="en-US"/>
          </a:p>
        </c:txPr>
        <c:crossAx val="342978512"/>
        <c:crosses val="autoZero"/>
        <c:auto val="1"/>
        <c:lblAlgn val="ctr"/>
        <c:lblOffset val="100"/>
        <c:noMultiLvlLbl val="0"/>
      </c:catAx>
      <c:valAx>
        <c:axId val="342978512"/>
        <c:scaling>
          <c:orientation val="minMax"/>
        </c:scaling>
        <c:delete val="0"/>
        <c:axPos val="l"/>
        <c:majorGridlines/>
        <c:numFmt formatCode="General" sourceLinked="1"/>
        <c:majorTickMark val="out"/>
        <c:minorTickMark val="none"/>
        <c:tickLblPos val="nextTo"/>
        <c:crossAx val="342983608"/>
        <c:crosses val="autoZero"/>
        <c:crossBetween val="between"/>
      </c:valAx>
    </c:plotArea>
    <c:legend>
      <c:legendPos val="b"/>
      <c:layout>
        <c:manualLayout>
          <c:xMode val="edge"/>
          <c:yMode val="edge"/>
          <c:x val="4.9418604651162816E-2"/>
          <c:y val="0.92794759825327533"/>
          <c:w val="0.89825581395348875"/>
          <c:h val="5.2401746724890841E-2"/>
        </c:manualLayout>
      </c:layout>
      <c:overlay val="0"/>
      <c:txPr>
        <a:bodyPr/>
        <a:lstStyle/>
        <a:p>
          <a:pPr>
            <a:defRPr sz="1050"/>
          </a:pPr>
          <a:endParaRPr lang="en-US"/>
        </a:p>
      </c:txPr>
    </c:legend>
    <c:plotVisOnly val="1"/>
    <c:dispBlanksAs val="gap"/>
    <c:showDLblsOverMax val="0"/>
  </c:chart>
  <c:spPr>
    <a:ln>
      <a:noFill/>
    </a:ln>
    <a:effectLst/>
    <a:scene3d>
      <a:camera prst="orthographicFront"/>
      <a:lightRig rig="threePt" dir="t"/>
    </a:scene3d>
    <a:sp3d/>
  </c:spPr>
  <c:printSettings>
    <c:headerFooter/>
    <c:pageMargins b="0.75000000000000411" l="0.70000000000000062" r="0.70000000000000062" t="0.75000000000000411" header="0.30000000000000032" footer="0.30000000000000032"/>
    <c:pageSetup orientation="portrait"/>
  </c:printSettings>
  <c:userShapes r:id="rId1"/>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Cost Effectiveness</a:t>
            </a:r>
            <a:r>
              <a:rPr lang="en-US" baseline="0"/>
              <a:t> Single Adult Transitional Housing</a:t>
            </a:r>
            <a:endParaRPr lang="en-US"/>
          </a:p>
        </c:rich>
      </c:tx>
      <c:overlay val="0"/>
    </c:title>
    <c:autoTitleDeleted val="0"/>
    <c:plotArea>
      <c:layout/>
      <c:barChart>
        <c:barDir val="col"/>
        <c:grouping val="clustered"/>
        <c:varyColors val="0"/>
        <c:ser>
          <c:idx val="0"/>
          <c:order val="0"/>
          <c:tx>
            <c:strRef>
              <c:f>'3-Cost'!$L$34</c:f>
              <c:strCache>
                <c:ptCount val="1"/>
                <c:pt idx="0">
                  <c:v>Cost per exit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'3-Cost'!$A$35:$A$42</c:f>
              <c:strCache>
                <c:ptCount val="8"/>
                <c:pt idx="0">
                  <c:v>Sing TH 1</c:v>
                </c:pt>
                <c:pt idx="1">
                  <c:v>Sing TH 2</c:v>
                </c:pt>
                <c:pt idx="2">
                  <c:v>Sing TH 3</c:v>
                </c:pt>
                <c:pt idx="3">
                  <c:v>Sing TH 4</c:v>
                </c:pt>
                <c:pt idx="4">
                  <c:v>Sing TH 5</c:v>
                </c:pt>
                <c:pt idx="5">
                  <c:v>Sing TH 6</c:v>
                </c:pt>
                <c:pt idx="6">
                  <c:v>Sing TH 7</c:v>
                </c:pt>
                <c:pt idx="7">
                  <c:v>Sing TH 8</c:v>
                </c:pt>
              </c:strCache>
            </c:strRef>
          </c:cat>
          <c:val>
            <c:numRef>
              <c:f>'3-Cost'!$L$35:$L$42</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0067-4245-96E5-ABB83774543F}"/>
            </c:ext>
          </c:extLst>
        </c:ser>
        <c:ser>
          <c:idx val="1"/>
          <c:order val="1"/>
          <c:tx>
            <c:strRef>
              <c:f>'3-Cost'!$N$34</c:f>
              <c:strCache>
                <c:ptCount val="1"/>
                <c:pt idx="0">
                  <c:v>Cost per exit to PH</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'3-Cost'!$A$35:$A$42</c:f>
              <c:strCache>
                <c:ptCount val="8"/>
                <c:pt idx="0">
                  <c:v>Sing TH 1</c:v>
                </c:pt>
                <c:pt idx="1">
                  <c:v>Sing TH 2</c:v>
                </c:pt>
                <c:pt idx="2">
                  <c:v>Sing TH 3</c:v>
                </c:pt>
                <c:pt idx="3">
                  <c:v>Sing TH 4</c:v>
                </c:pt>
                <c:pt idx="4">
                  <c:v>Sing TH 5</c:v>
                </c:pt>
                <c:pt idx="5">
                  <c:v>Sing TH 6</c:v>
                </c:pt>
                <c:pt idx="6">
                  <c:v>Sing TH 7</c:v>
                </c:pt>
                <c:pt idx="7">
                  <c:v>Sing TH 8</c:v>
                </c:pt>
              </c:strCache>
            </c:strRef>
          </c:cat>
          <c:val>
            <c:numRef>
              <c:f>'3-Cost'!$N$35:$N$42</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0067-4245-96E5-ABB83774543F}"/>
            </c:ext>
          </c:extLst>
        </c:ser>
        <c:dLbls>
          <c:showLegendKey val="0"/>
          <c:showVal val="1"/>
          <c:showCatName val="0"/>
          <c:showSerName val="0"/>
          <c:showPercent val="0"/>
          <c:showBubbleSize val="0"/>
        </c:dLbls>
        <c:gapWidth val="150"/>
        <c:overlap val="-25"/>
        <c:axId val="483088856"/>
        <c:axId val="483087680"/>
      </c:barChart>
      <c:catAx>
        <c:axId val="483088856"/>
        <c:scaling>
          <c:orientation val="minMax"/>
        </c:scaling>
        <c:delete val="0"/>
        <c:axPos val="b"/>
        <c:numFmt formatCode="General" sourceLinked="0"/>
        <c:majorTickMark val="none"/>
        <c:minorTickMark val="none"/>
        <c:tickLblPos val="nextTo"/>
        <c:crossAx val="483087680"/>
        <c:crosses val="autoZero"/>
        <c:auto val="1"/>
        <c:lblAlgn val="ctr"/>
        <c:lblOffset val="100"/>
        <c:noMultiLvlLbl val="0"/>
      </c:catAx>
      <c:valAx>
        <c:axId val="483087680"/>
        <c:scaling>
          <c:orientation val="minMax"/>
        </c:scaling>
        <c:delete val="1"/>
        <c:axPos val="l"/>
        <c:numFmt formatCode="&quot;$&quot;#,##0" sourceLinked="1"/>
        <c:majorTickMark val="out"/>
        <c:minorTickMark val="none"/>
        <c:tickLblPos val="nextTo"/>
        <c:crossAx val="483088856"/>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Cost Effectiveness</a:t>
            </a:r>
            <a:r>
              <a:rPr lang="en-US" baseline="0"/>
              <a:t> Family Transitional Housing</a:t>
            </a:r>
            <a:endParaRPr lang="en-US"/>
          </a:p>
        </c:rich>
      </c:tx>
      <c:overlay val="0"/>
    </c:title>
    <c:autoTitleDeleted val="0"/>
    <c:plotArea>
      <c:layout/>
      <c:barChart>
        <c:barDir val="col"/>
        <c:grouping val="clustered"/>
        <c:varyColors val="0"/>
        <c:ser>
          <c:idx val="0"/>
          <c:order val="0"/>
          <c:tx>
            <c:strRef>
              <c:f>'3-Cost'!$L$45</c:f>
              <c:strCache>
                <c:ptCount val="1"/>
                <c:pt idx="0">
                  <c:v>Cost per exit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'3-Cost'!$A$46:$A$53</c:f>
              <c:strCache>
                <c:ptCount val="8"/>
                <c:pt idx="0">
                  <c:v>Fam TH 1</c:v>
                </c:pt>
                <c:pt idx="1">
                  <c:v>Fam TH 2</c:v>
                </c:pt>
                <c:pt idx="2">
                  <c:v>Fam TH 3</c:v>
                </c:pt>
                <c:pt idx="3">
                  <c:v>Fam TH 4</c:v>
                </c:pt>
                <c:pt idx="4">
                  <c:v>Fam TH 5</c:v>
                </c:pt>
                <c:pt idx="5">
                  <c:v>Fam TH 6</c:v>
                </c:pt>
                <c:pt idx="6">
                  <c:v>Fam TH 7</c:v>
                </c:pt>
                <c:pt idx="7">
                  <c:v>Fam TH 8</c:v>
                </c:pt>
              </c:strCache>
            </c:strRef>
          </c:cat>
          <c:val>
            <c:numRef>
              <c:f>'3-Cost'!$L$46:$L$53</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96CF-480A-A9BE-0FA2429C928B}"/>
            </c:ext>
          </c:extLst>
        </c:ser>
        <c:ser>
          <c:idx val="1"/>
          <c:order val="1"/>
          <c:tx>
            <c:strRef>
              <c:f>'3-Cost'!$N$45</c:f>
              <c:strCache>
                <c:ptCount val="1"/>
                <c:pt idx="0">
                  <c:v>Cost per exit to PH</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'3-Cost'!$A$46:$A$53</c:f>
              <c:strCache>
                <c:ptCount val="8"/>
                <c:pt idx="0">
                  <c:v>Fam TH 1</c:v>
                </c:pt>
                <c:pt idx="1">
                  <c:v>Fam TH 2</c:v>
                </c:pt>
                <c:pt idx="2">
                  <c:v>Fam TH 3</c:v>
                </c:pt>
                <c:pt idx="3">
                  <c:v>Fam TH 4</c:v>
                </c:pt>
                <c:pt idx="4">
                  <c:v>Fam TH 5</c:v>
                </c:pt>
                <c:pt idx="5">
                  <c:v>Fam TH 6</c:v>
                </c:pt>
                <c:pt idx="6">
                  <c:v>Fam TH 7</c:v>
                </c:pt>
                <c:pt idx="7">
                  <c:v>Fam TH 8</c:v>
                </c:pt>
              </c:strCache>
            </c:strRef>
          </c:cat>
          <c:val>
            <c:numRef>
              <c:f>'3-Cost'!$N$46:$N$53</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96CF-480A-A9BE-0FA2429C928B}"/>
            </c:ext>
          </c:extLst>
        </c:ser>
        <c:dLbls>
          <c:showLegendKey val="0"/>
          <c:showVal val="1"/>
          <c:showCatName val="0"/>
          <c:showSerName val="0"/>
          <c:showPercent val="0"/>
          <c:showBubbleSize val="0"/>
        </c:dLbls>
        <c:gapWidth val="150"/>
        <c:overlap val="-25"/>
        <c:axId val="483086112"/>
        <c:axId val="483327736"/>
      </c:barChart>
      <c:catAx>
        <c:axId val="483086112"/>
        <c:scaling>
          <c:orientation val="minMax"/>
        </c:scaling>
        <c:delete val="0"/>
        <c:axPos val="b"/>
        <c:numFmt formatCode="General" sourceLinked="0"/>
        <c:majorTickMark val="none"/>
        <c:minorTickMark val="none"/>
        <c:tickLblPos val="nextTo"/>
        <c:crossAx val="483327736"/>
        <c:crosses val="autoZero"/>
        <c:auto val="1"/>
        <c:lblAlgn val="ctr"/>
        <c:lblOffset val="100"/>
        <c:noMultiLvlLbl val="0"/>
      </c:catAx>
      <c:valAx>
        <c:axId val="483327736"/>
        <c:scaling>
          <c:orientation val="minMax"/>
        </c:scaling>
        <c:delete val="1"/>
        <c:axPos val="l"/>
        <c:numFmt formatCode="&quot;$&quot;#,##0" sourceLinked="1"/>
        <c:majorTickMark val="out"/>
        <c:minorTickMark val="none"/>
        <c:tickLblPos val="nextTo"/>
        <c:crossAx val="483086112"/>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Cost Effectiveness</a:t>
            </a:r>
            <a:r>
              <a:rPr lang="en-US" baseline="0"/>
              <a:t> Single Adult RRH</a:t>
            </a:r>
            <a:endParaRPr lang="en-US"/>
          </a:p>
        </c:rich>
      </c:tx>
      <c:overlay val="0"/>
    </c:title>
    <c:autoTitleDeleted val="0"/>
    <c:plotArea>
      <c:layout/>
      <c:barChart>
        <c:barDir val="col"/>
        <c:grouping val="clustered"/>
        <c:varyColors val="0"/>
        <c:ser>
          <c:idx val="0"/>
          <c:order val="0"/>
          <c:tx>
            <c:strRef>
              <c:f>'3-Cost'!$L$57</c:f>
              <c:strCache>
                <c:ptCount val="1"/>
                <c:pt idx="0">
                  <c:v>Cost per exit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'3-Cost'!$A$58:$A$65</c:f>
              <c:strCache>
                <c:ptCount val="8"/>
                <c:pt idx="0">
                  <c:v>Sing RRH 1</c:v>
                </c:pt>
                <c:pt idx="1">
                  <c:v>Sing RRH 2</c:v>
                </c:pt>
                <c:pt idx="2">
                  <c:v>Sing RRH 3</c:v>
                </c:pt>
                <c:pt idx="3">
                  <c:v>Sing RRH 4</c:v>
                </c:pt>
                <c:pt idx="4">
                  <c:v>Sing RRH 5</c:v>
                </c:pt>
                <c:pt idx="5">
                  <c:v>Sing RRH 6</c:v>
                </c:pt>
                <c:pt idx="6">
                  <c:v>Sing RRH 7</c:v>
                </c:pt>
                <c:pt idx="7">
                  <c:v>Sing RRH 8</c:v>
                </c:pt>
              </c:strCache>
            </c:strRef>
          </c:cat>
          <c:val>
            <c:numRef>
              <c:f>'3-Cost'!$L$58:$L$65</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65CC-4078-8A26-91BBC39D828D}"/>
            </c:ext>
          </c:extLst>
        </c:ser>
        <c:ser>
          <c:idx val="1"/>
          <c:order val="1"/>
          <c:tx>
            <c:strRef>
              <c:f>'3-Cost'!$N$57</c:f>
              <c:strCache>
                <c:ptCount val="1"/>
                <c:pt idx="0">
                  <c:v>Cost per exit to PH</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'3-Cost'!$A$58:$A$65</c:f>
              <c:strCache>
                <c:ptCount val="8"/>
                <c:pt idx="0">
                  <c:v>Sing RRH 1</c:v>
                </c:pt>
                <c:pt idx="1">
                  <c:v>Sing RRH 2</c:v>
                </c:pt>
                <c:pt idx="2">
                  <c:v>Sing RRH 3</c:v>
                </c:pt>
                <c:pt idx="3">
                  <c:v>Sing RRH 4</c:v>
                </c:pt>
                <c:pt idx="4">
                  <c:v>Sing RRH 5</c:v>
                </c:pt>
                <c:pt idx="5">
                  <c:v>Sing RRH 6</c:v>
                </c:pt>
                <c:pt idx="6">
                  <c:v>Sing RRH 7</c:v>
                </c:pt>
                <c:pt idx="7">
                  <c:v>Sing RRH 8</c:v>
                </c:pt>
              </c:strCache>
            </c:strRef>
          </c:cat>
          <c:val>
            <c:numRef>
              <c:f>'3-Cost'!$N$58:$N$65</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65CC-4078-8A26-91BBC39D828D}"/>
            </c:ext>
          </c:extLst>
        </c:ser>
        <c:dLbls>
          <c:showLegendKey val="0"/>
          <c:showVal val="1"/>
          <c:showCatName val="0"/>
          <c:showSerName val="0"/>
          <c:showPercent val="0"/>
          <c:showBubbleSize val="0"/>
        </c:dLbls>
        <c:gapWidth val="150"/>
        <c:overlap val="-25"/>
        <c:axId val="483330088"/>
        <c:axId val="483334792"/>
      </c:barChart>
      <c:catAx>
        <c:axId val="483330088"/>
        <c:scaling>
          <c:orientation val="minMax"/>
        </c:scaling>
        <c:delete val="0"/>
        <c:axPos val="b"/>
        <c:numFmt formatCode="General" sourceLinked="0"/>
        <c:majorTickMark val="none"/>
        <c:minorTickMark val="none"/>
        <c:tickLblPos val="nextTo"/>
        <c:crossAx val="483334792"/>
        <c:crosses val="autoZero"/>
        <c:auto val="1"/>
        <c:lblAlgn val="ctr"/>
        <c:lblOffset val="100"/>
        <c:noMultiLvlLbl val="0"/>
      </c:catAx>
      <c:valAx>
        <c:axId val="483334792"/>
        <c:scaling>
          <c:orientation val="minMax"/>
        </c:scaling>
        <c:delete val="1"/>
        <c:axPos val="l"/>
        <c:numFmt formatCode="&quot;$&quot;#,##0" sourceLinked="1"/>
        <c:majorTickMark val="out"/>
        <c:minorTickMark val="none"/>
        <c:tickLblPos val="nextTo"/>
        <c:crossAx val="483330088"/>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Cost Effectiveness</a:t>
            </a:r>
            <a:r>
              <a:rPr lang="en-US" baseline="0"/>
              <a:t> Family RRH</a:t>
            </a:r>
            <a:endParaRPr lang="en-US"/>
          </a:p>
        </c:rich>
      </c:tx>
      <c:overlay val="0"/>
    </c:title>
    <c:autoTitleDeleted val="0"/>
    <c:plotArea>
      <c:layout/>
      <c:barChart>
        <c:barDir val="col"/>
        <c:grouping val="clustered"/>
        <c:varyColors val="0"/>
        <c:ser>
          <c:idx val="0"/>
          <c:order val="0"/>
          <c:tx>
            <c:strRef>
              <c:f>'3-Cost'!$L$68</c:f>
              <c:strCache>
                <c:ptCount val="1"/>
                <c:pt idx="0">
                  <c:v>Cost per exit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'3-Cost'!$A$69:$A$76</c:f>
              <c:strCache>
                <c:ptCount val="8"/>
                <c:pt idx="0">
                  <c:v>Fam RRH 1</c:v>
                </c:pt>
                <c:pt idx="1">
                  <c:v>Fam RRH 2</c:v>
                </c:pt>
                <c:pt idx="2">
                  <c:v>Fam RRH 3</c:v>
                </c:pt>
                <c:pt idx="3">
                  <c:v>Fam RRH 4</c:v>
                </c:pt>
                <c:pt idx="4">
                  <c:v>Fam RRH 5</c:v>
                </c:pt>
                <c:pt idx="5">
                  <c:v>Fam RRH 6</c:v>
                </c:pt>
                <c:pt idx="6">
                  <c:v>Fam RRH 7</c:v>
                </c:pt>
                <c:pt idx="7">
                  <c:v>Fam RRH 8</c:v>
                </c:pt>
              </c:strCache>
            </c:strRef>
          </c:cat>
          <c:val>
            <c:numRef>
              <c:f>'3-Cost'!$L$69:$L$76</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B9A3-40CE-8462-6F46BFDF87C1}"/>
            </c:ext>
          </c:extLst>
        </c:ser>
        <c:ser>
          <c:idx val="1"/>
          <c:order val="1"/>
          <c:tx>
            <c:strRef>
              <c:f>'3-Cost'!$N$68</c:f>
              <c:strCache>
                <c:ptCount val="1"/>
                <c:pt idx="0">
                  <c:v>Cost per exit to PH</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'3-Cost'!$A$69:$A$76</c:f>
              <c:strCache>
                <c:ptCount val="8"/>
                <c:pt idx="0">
                  <c:v>Fam RRH 1</c:v>
                </c:pt>
                <c:pt idx="1">
                  <c:v>Fam RRH 2</c:v>
                </c:pt>
                <c:pt idx="2">
                  <c:v>Fam RRH 3</c:v>
                </c:pt>
                <c:pt idx="3">
                  <c:v>Fam RRH 4</c:v>
                </c:pt>
                <c:pt idx="4">
                  <c:v>Fam RRH 5</c:v>
                </c:pt>
                <c:pt idx="5">
                  <c:v>Fam RRH 6</c:v>
                </c:pt>
                <c:pt idx="6">
                  <c:v>Fam RRH 7</c:v>
                </c:pt>
                <c:pt idx="7">
                  <c:v>Fam RRH 8</c:v>
                </c:pt>
              </c:strCache>
            </c:strRef>
          </c:cat>
          <c:val>
            <c:numRef>
              <c:f>'3-Cost'!$N$69:$N$76</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B9A3-40CE-8462-6F46BFDF87C1}"/>
            </c:ext>
          </c:extLst>
        </c:ser>
        <c:dLbls>
          <c:showLegendKey val="0"/>
          <c:showVal val="1"/>
          <c:showCatName val="0"/>
          <c:showSerName val="0"/>
          <c:showPercent val="0"/>
          <c:showBubbleSize val="0"/>
        </c:dLbls>
        <c:gapWidth val="150"/>
        <c:overlap val="-25"/>
        <c:axId val="483334400"/>
        <c:axId val="483328128"/>
      </c:barChart>
      <c:catAx>
        <c:axId val="483334400"/>
        <c:scaling>
          <c:orientation val="minMax"/>
        </c:scaling>
        <c:delete val="0"/>
        <c:axPos val="b"/>
        <c:numFmt formatCode="General" sourceLinked="0"/>
        <c:majorTickMark val="none"/>
        <c:minorTickMark val="none"/>
        <c:tickLblPos val="nextTo"/>
        <c:crossAx val="483328128"/>
        <c:crosses val="autoZero"/>
        <c:auto val="1"/>
        <c:lblAlgn val="ctr"/>
        <c:lblOffset val="100"/>
        <c:noMultiLvlLbl val="0"/>
      </c:catAx>
      <c:valAx>
        <c:axId val="483328128"/>
        <c:scaling>
          <c:orientation val="minMax"/>
        </c:scaling>
        <c:delete val="1"/>
        <c:axPos val="l"/>
        <c:numFmt formatCode="&quot;$&quot;#,##0" sourceLinked="1"/>
        <c:majorTickMark val="out"/>
        <c:minorTickMark val="none"/>
        <c:tickLblPos val="nextTo"/>
        <c:crossAx val="483334400"/>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Cost Effectiveness</a:t>
            </a:r>
            <a:r>
              <a:rPr lang="en-US" baseline="0"/>
              <a:t> Single Adult Street Outreach</a:t>
            </a:r>
            <a:endParaRPr lang="en-US"/>
          </a:p>
        </c:rich>
      </c:tx>
      <c:overlay val="0"/>
    </c:title>
    <c:autoTitleDeleted val="0"/>
    <c:plotArea>
      <c:layout/>
      <c:barChart>
        <c:barDir val="col"/>
        <c:grouping val="clustered"/>
        <c:varyColors val="0"/>
        <c:ser>
          <c:idx val="0"/>
          <c:order val="0"/>
          <c:tx>
            <c:strRef>
              <c:f>'3-Cost'!$L$80</c:f>
              <c:strCache>
                <c:ptCount val="1"/>
                <c:pt idx="0">
                  <c:v>Cost per exit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'3-Cost'!$A$81:$A$88</c:f>
              <c:strCache>
                <c:ptCount val="8"/>
                <c:pt idx="0">
                  <c:v>Sing SO 1</c:v>
                </c:pt>
                <c:pt idx="1">
                  <c:v>Sing SO 2</c:v>
                </c:pt>
                <c:pt idx="2">
                  <c:v>Sing SO 3</c:v>
                </c:pt>
                <c:pt idx="3">
                  <c:v>Sing SO 4</c:v>
                </c:pt>
                <c:pt idx="4">
                  <c:v>Sing SO 5</c:v>
                </c:pt>
                <c:pt idx="5">
                  <c:v>Sing SO 6</c:v>
                </c:pt>
                <c:pt idx="6">
                  <c:v>Sing SO 7</c:v>
                </c:pt>
                <c:pt idx="7">
                  <c:v>Sing SO 8</c:v>
                </c:pt>
              </c:strCache>
            </c:strRef>
          </c:cat>
          <c:val>
            <c:numRef>
              <c:f>'3-Cost'!$L$81:$L$88</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321C-4487-A368-A5D29988A457}"/>
            </c:ext>
          </c:extLst>
        </c:ser>
        <c:ser>
          <c:idx val="1"/>
          <c:order val="1"/>
          <c:tx>
            <c:strRef>
              <c:f>'3-Cost'!$N$80</c:f>
              <c:strCache>
                <c:ptCount val="1"/>
                <c:pt idx="0">
                  <c:v>Cost per exit to PH</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'3-Cost'!$A$81:$A$88</c:f>
              <c:strCache>
                <c:ptCount val="8"/>
                <c:pt idx="0">
                  <c:v>Sing SO 1</c:v>
                </c:pt>
                <c:pt idx="1">
                  <c:v>Sing SO 2</c:v>
                </c:pt>
                <c:pt idx="2">
                  <c:v>Sing SO 3</c:v>
                </c:pt>
                <c:pt idx="3">
                  <c:v>Sing SO 4</c:v>
                </c:pt>
                <c:pt idx="4">
                  <c:v>Sing SO 5</c:v>
                </c:pt>
                <c:pt idx="5">
                  <c:v>Sing SO 6</c:v>
                </c:pt>
                <c:pt idx="6">
                  <c:v>Sing SO 7</c:v>
                </c:pt>
                <c:pt idx="7">
                  <c:v>Sing SO 8</c:v>
                </c:pt>
              </c:strCache>
            </c:strRef>
          </c:cat>
          <c:val>
            <c:numRef>
              <c:f>'3-Cost'!$N$81:$N$88</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321C-4487-A368-A5D29988A457}"/>
            </c:ext>
          </c:extLst>
        </c:ser>
        <c:dLbls>
          <c:showLegendKey val="0"/>
          <c:showVal val="1"/>
          <c:showCatName val="0"/>
          <c:showSerName val="0"/>
          <c:showPercent val="0"/>
          <c:showBubbleSize val="0"/>
        </c:dLbls>
        <c:gapWidth val="150"/>
        <c:overlap val="-25"/>
        <c:axId val="483328520"/>
        <c:axId val="483330872"/>
      </c:barChart>
      <c:catAx>
        <c:axId val="483328520"/>
        <c:scaling>
          <c:orientation val="minMax"/>
        </c:scaling>
        <c:delete val="0"/>
        <c:axPos val="b"/>
        <c:numFmt formatCode="General" sourceLinked="0"/>
        <c:majorTickMark val="none"/>
        <c:minorTickMark val="none"/>
        <c:tickLblPos val="nextTo"/>
        <c:crossAx val="483330872"/>
        <c:crosses val="autoZero"/>
        <c:auto val="1"/>
        <c:lblAlgn val="ctr"/>
        <c:lblOffset val="100"/>
        <c:noMultiLvlLbl val="0"/>
      </c:catAx>
      <c:valAx>
        <c:axId val="483330872"/>
        <c:scaling>
          <c:orientation val="minMax"/>
        </c:scaling>
        <c:delete val="1"/>
        <c:axPos val="l"/>
        <c:numFmt formatCode="&quot;$&quot;#,##0" sourceLinked="1"/>
        <c:majorTickMark val="out"/>
        <c:minorTickMark val="none"/>
        <c:tickLblPos val="nextTo"/>
        <c:crossAx val="483328520"/>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Cost Effectiveness</a:t>
            </a:r>
            <a:r>
              <a:rPr lang="en-US" baseline="0"/>
              <a:t> Family Outreach</a:t>
            </a:r>
            <a:endParaRPr lang="en-US"/>
          </a:p>
        </c:rich>
      </c:tx>
      <c:overlay val="0"/>
    </c:title>
    <c:autoTitleDeleted val="0"/>
    <c:plotArea>
      <c:layout/>
      <c:barChart>
        <c:barDir val="col"/>
        <c:grouping val="clustered"/>
        <c:varyColors val="0"/>
        <c:ser>
          <c:idx val="0"/>
          <c:order val="0"/>
          <c:tx>
            <c:strRef>
              <c:f>'3-Cost'!$L$91</c:f>
              <c:strCache>
                <c:ptCount val="1"/>
                <c:pt idx="0">
                  <c:v>Cost per exit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'3-Cost'!$A$92:$A$99</c:f>
              <c:strCache>
                <c:ptCount val="8"/>
                <c:pt idx="0">
                  <c:v>Fam SO 1</c:v>
                </c:pt>
                <c:pt idx="1">
                  <c:v>Fam SO 2</c:v>
                </c:pt>
                <c:pt idx="2">
                  <c:v>Fam SO 3</c:v>
                </c:pt>
                <c:pt idx="3">
                  <c:v>Fam SO 4</c:v>
                </c:pt>
                <c:pt idx="4">
                  <c:v>Fam SO 5</c:v>
                </c:pt>
                <c:pt idx="5">
                  <c:v>Fam SO 6</c:v>
                </c:pt>
                <c:pt idx="6">
                  <c:v>Fam SO 7</c:v>
                </c:pt>
                <c:pt idx="7">
                  <c:v>Fam SO 8</c:v>
                </c:pt>
              </c:strCache>
            </c:strRef>
          </c:cat>
          <c:val>
            <c:numRef>
              <c:f>'3-Cost'!$L$92:$L$99</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F47C-44C0-9141-2462DCF77352}"/>
            </c:ext>
          </c:extLst>
        </c:ser>
        <c:ser>
          <c:idx val="1"/>
          <c:order val="1"/>
          <c:tx>
            <c:strRef>
              <c:f>'3-Cost'!$N$91</c:f>
              <c:strCache>
                <c:ptCount val="1"/>
                <c:pt idx="0">
                  <c:v>Cost per exit to PH</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'3-Cost'!$A$92:$A$99</c:f>
              <c:strCache>
                <c:ptCount val="8"/>
                <c:pt idx="0">
                  <c:v>Fam SO 1</c:v>
                </c:pt>
                <c:pt idx="1">
                  <c:v>Fam SO 2</c:v>
                </c:pt>
                <c:pt idx="2">
                  <c:v>Fam SO 3</c:v>
                </c:pt>
                <c:pt idx="3">
                  <c:v>Fam SO 4</c:v>
                </c:pt>
                <c:pt idx="4">
                  <c:v>Fam SO 5</c:v>
                </c:pt>
                <c:pt idx="5">
                  <c:v>Fam SO 6</c:v>
                </c:pt>
                <c:pt idx="6">
                  <c:v>Fam SO 7</c:v>
                </c:pt>
                <c:pt idx="7">
                  <c:v>Fam SO 8</c:v>
                </c:pt>
              </c:strCache>
            </c:strRef>
          </c:cat>
          <c:val>
            <c:numRef>
              <c:f>'3-Cost'!$N$92:$N$99</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F47C-44C0-9141-2462DCF77352}"/>
            </c:ext>
          </c:extLst>
        </c:ser>
        <c:dLbls>
          <c:showLegendKey val="0"/>
          <c:showVal val="1"/>
          <c:showCatName val="0"/>
          <c:showSerName val="0"/>
          <c:showPercent val="0"/>
          <c:showBubbleSize val="0"/>
        </c:dLbls>
        <c:gapWidth val="150"/>
        <c:overlap val="-25"/>
        <c:axId val="483331656"/>
        <c:axId val="483332048"/>
      </c:barChart>
      <c:catAx>
        <c:axId val="483331656"/>
        <c:scaling>
          <c:orientation val="minMax"/>
        </c:scaling>
        <c:delete val="0"/>
        <c:axPos val="b"/>
        <c:numFmt formatCode="General" sourceLinked="0"/>
        <c:majorTickMark val="none"/>
        <c:minorTickMark val="none"/>
        <c:tickLblPos val="nextTo"/>
        <c:crossAx val="483332048"/>
        <c:crosses val="autoZero"/>
        <c:auto val="1"/>
        <c:lblAlgn val="ctr"/>
        <c:lblOffset val="100"/>
        <c:noMultiLvlLbl val="0"/>
      </c:catAx>
      <c:valAx>
        <c:axId val="483332048"/>
        <c:scaling>
          <c:orientation val="minMax"/>
        </c:scaling>
        <c:delete val="1"/>
        <c:axPos val="l"/>
        <c:numFmt formatCode="&quot;$&quot;#,##0" sourceLinked="1"/>
        <c:majorTickMark val="out"/>
        <c:minorTickMark val="none"/>
        <c:tickLblPos val="nextTo"/>
        <c:crossAx val="483331656"/>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Single Adult PSH Cost Per Bed</a:t>
            </a:r>
            <a:r>
              <a:rPr lang="en-US" baseline="0"/>
              <a:t> </a:t>
            </a:r>
            <a:endParaRPr lang="en-US"/>
          </a:p>
        </c:rich>
      </c:tx>
      <c:overlay val="0"/>
    </c:title>
    <c:autoTitleDeleted val="0"/>
    <c:plotArea>
      <c:layout/>
      <c:barChart>
        <c:barDir val="col"/>
        <c:grouping val="clustered"/>
        <c:varyColors val="0"/>
        <c:ser>
          <c:idx val="0"/>
          <c:order val="0"/>
          <c:tx>
            <c:strRef>
              <c:f>'3-Cost'!$J$103</c:f>
              <c:strCache>
                <c:ptCount val="1"/>
                <c:pt idx="0">
                  <c:v>Annual Cost per Bed</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'3-Cost'!$A$104:$A$111</c:f>
              <c:strCache>
                <c:ptCount val="8"/>
                <c:pt idx="0">
                  <c:v>Sing PSH 1</c:v>
                </c:pt>
                <c:pt idx="1">
                  <c:v>Sing PSH 2</c:v>
                </c:pt>
                <c:pt idx="2">
                  <c:v>Sing PSH 3</c:v>
                </c:pt>
                <c:pt idx="3">
                  <c:v>Sing PSH 4</c:v>
                </c:pt>
                <c:pt idx="4">
                  <c:v>Sing PSH 5</c:v>
                </c:pt>
                <c:pt idx="5">
                  <c:v>Sing PSH 6</c:v>
                </c:pt>
                <c:pt idx="6">
                  <c:v>Sing PSH 7</c:v>
                </c:pt>
                <c:pt idx="7">
                  <c:v>Sing PSH 8</c:v>
                </c:pt>
              </c:strCache>
            </c:strRef>
          </c:cat>
          <c:val>
            <c:numRef>
              <c:f>'3-Cost'!$J$104:$J$111</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6E18-4369-B0E7-DDD043A40C23}"/>
            </c:ext>
          </c:extLst>
        </c:ser>
        <c:dLbls>
          <c:showLegendKey val="0"/>
          <c:showVal val="1"/>
          <c:showCatName val="0"/>
          <c:showSerName val="0"/>
          <c:showPercent val="0"/>
          <c:showBubbleSize val="0"/>
        </c:dLbls>
        <c:gapWidth val="150"/>
        <c:overlap val="-25"/>
        <c:axId val="483332832"/>
        <c:axId val="483333616"/>
      </c:barChart>
      <c:catAx>
        <c:axId val="483332832"/>
        <c:scaling>
          <c:orientation val="minMax"/>
        </c:scaling>
        <c:delete val="0"/>
        <c:axPos val="b"/>
        <c:numFmt formatCode="General" sourceLinked="0"/>
        <c:majorTickMark val="none"/>
        <c:minorTickMark val="none"/>
        <c:tickLblPos val="nextTo"/>
        <c:crossAx val="483333616"/>
        <c:crosses val="autoZero"/>
        <c:auto val="1"/>
        <c:lblAlgn val="ctr"/>
        <c:lblOffset val="100"/>
        <c:noMultiLvlLbl val="0"/>
      </c:catAx>
      <c:valAx>
        <c:axId val="483333616"/>
        <c:scaling>
          <c:orientation val="minMax"/>
        </c:scaling>
        <c:delete val="1"/>
        <c:axPos val="l"/>
        <c:numFmt formatCode="&quot;$&quot;#,##0" sourceLinked="1"/>
        <c:majorTickMark val="out"/>
        <c:minorTickMark val="none"/>
        <c:tickLblPos val="nextTo"/>
        <c:crossAx val="483332832"/>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Family PSH Cost Per Bed</a:t>
            </a:r>
            <a:r>
              <a:rPr lang="en-US" baseline="0"/>
              <a:t> </a:t>
            </a:r>
            <a:endParaRPr lang="en-US"/>
          </a:p>
        </c:rich>
      </c:tx>
      <c:layout>
        <c:manualLayout>
          <c:xMode val="edge"/>
          <c:yMode val="edge"/>
          <c:x val="0.23507652684811331"/>
          <c:y val="2.7777777777777776E-2"/>
        </c:manualLayout>
      </c:layout>
      <c:overlay val="0"/>
    </c:title>
    <c:autoTitleDeleted val="0"/>
    <c:plotArea>
      <c:layout/>
      <c:barChart>
        <c:barDir val="col"/>
        <c:grouping val="clustered"/>
        <c:varyColors val="0"/>
        <c:ser>
          <c:idx val="0"/>
          <c:order val="0"/>
          <c:tx>
            <c:strRef>
              <c:f>'3-Cost'!$J$114</c:f>
              <c:strCache>
                <c:ptCount val="1"/>
                <c:pt idx="0">
                  <c:v>Annual Cost per Bed</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'3-Cost'!$A$115:$A$122</c:f>
              <c:strCache>
                <c:ptCount val="8"/>
                <c:pt idx="0">
                  <c:v>Fam PSH 1</c:v>
                </c:pt>
                <c:pt idx="1">
                  <c:v>Fam PSH 2</c:v>
                </c:pt>
                <c:pt idx="2">
                  <c:v>Fam PSH 3</c:v>
                </c:pt>
                <c:pt idx="3">
                  <c:v>Fam PSH 4</c:v>
                </c:pt>
                <c:pt idx="4">
                  <c:v>Fam PSH 5</c:v>
                </c:pt>
                <c:pt idx="5">
                  <c:v>Fam PSH 6</c:v>
                </c:pt>
                <c:pt idx="6">
                  <c:v>Fam PSH 7</c:v>
                </c:pt>
                <c:pt idx="7">
                  <c:v>Fam PSH 8</c:v>
                </c:pt>
              </c:strCache>
            </c:strRef>
          </c:cat>
          <c:val>
            <c:numRef>
              <c:f>'3-Cost'!$J$115:$J$122</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4459-4144-B45B-73AFD730BDB5}"/>
            </c:ext>
          </c:extLst>
        </c:ser>
        <c:dLbls>
          <c:showLegendKey val="0"/>
          <c:showVal val="1"/>
          <c:showCatName val="0"/>
          <c:showSerName val="0"/>
          <c:showPercent val="0"/>
          <c:showBubbleSize val="0"/>
        </c:dLbls>
        <c:gapWidth val="150"/>
        <c:overlap val="-25"/>
        <c:axId val="483329304"/>
        <c:axId val="483329696"/>
      </c:barChart>
      <c:catAx>
        <c:axId val="483329304"/>
        <c:scaling>
          <c:orientation val="minMax"/>
        </c:scaling>
        <c:delete val="0"/>
        <c:axPos val="b"/>
        <c:numFmt formatCode="General" sourceLinked="0"/>
        <c:majorTickMark val="none"/>
        <c:minorTickMark val="none"/>
        <c:tickLblPos val="nextTo"/>
        <c:crossAx val="483329696"/>
        <c:crosses val="autoZero"/>
        <c:auto val="1"/>
        <c:lblAlgn val="ctr"/>
        <c:lblOffset val="100"/>
        <c:noMultiLvlLbl val="0"/>
      </c:catAx>
      <c:valAx>
        <c:axId val="483329696"/>
        <c:scaling>
          <c:orientation val="minMax"/>
        </c:scaling>
        <c:delete val="1"/>
        <c:axPos val="l"/>
        <c:numFmt formatCode="&quot;$&quot;#,##0" sourceLinked="1"/>
        <c:majorTickMark val="out"/>
        <c:minorTickMark val="none"/>
        <c:tickLblPos val="nextTo"/>
        <c:crossAx val="483329304"/>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Exit Destinations Single Adult Shelters</a:t>
            </a:r>
          </a:p>
        </c:rich>
      </c:tx>
      <c:overlay val="0"/>
    </c:title>
    <c:autoTitleDeleted val="0"/>
    <c:plotArea>
      <c:layout/>
      <c:barChart>
        <c:barDir val="col"/>
        <c:grouping val="stacked"/>
        <c:varyColors val="0"/>
        <c:ser>
          <c:idx val="0"/>
          <c:order val="0"/>
          <c:tx>
            <c:strRef>
              <c:f>'2-Performance'!$F$16</c:f>
              <c:strCache>
                <c:ptCount val="1"/>
                <c:pt idx="0">
                  <c:v>Permanent housing exits as a % of all exits</c:v>
                </c:pt>
              </c:strCache>
            </c:strRef>
          </c:tx>
          <c:invertIfNegative val="0"/>
          <c:cat>
            <c:strRef>
              <c:f>'2-Performance'!$A$17:$A$24</c:f>
              <c:strCache>
                <c:ptCount val="8"/>
                <c:pt idx="0">
                  <c:v>Sing Shelter 1</c:v>
                </c:pt>
                <c:pt idx="1">
                  <c:v>Sing Shelter 2</c:v>
                </c:pt>
                <c:pt idx="2">
                  <c:v>Sing Shelter 3</c:v>
                </c:pt>
                <c:pt idx="3">
                  <c:v>Sing Shelter 4</c:v>
                </c:pt>
                <c:pt idx="4">
                  <c:v>Sing Shelter 5</c:v>
                </c:pt>
                <c:pt idx="5">
                  <c:v>Sing Shelter 6</c:v>
                </c:pt>
                <c:pt idx="6">
                  <c:v>Sing Shelter 7</c:v>
                </c:pt>
                <c:pt idx="7">
                  <c:v>Sing Shelter 8</c:v>
                </c:pt>
              </c:strCache>
            </c:strRef>
          </c:cat>
          <c:val>
            <c:numRef>
              <c:f>'2-Performance'!$F$17:$F$24</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6499-436F-A2FB-5F7C6CAF825B}"/>
            </c:ext>
          </c:extLst>
        </c:ser>
        <c:dLbls>
          <c:showLegendKey val="0"/>
          <c:showVal val="0"/>
          <c:showCatName val="0"/>
          <c:showSerName val="0"/>
          <c:showPercent val="0"/>
          <c:showBubbleSize val="0"/>
        </c:dLbls>
        <c:gapWidth val="55"/>
        <c:overlap val="100"/>
        <c:axId val="483839816"/>
        <c:axId val="483840992"/>
      </c:barChart>
      <c:lineChart>
        <c:grouping val="standard"/>
        <c:varyColors val="0"/>
        <c:ser>
          <c:idx val="1"/>
          <c:order val="1"/>
          <c:tx>
            <c:strRef>
              <c:f>'2-Performance'!$O$16</c:f>
              <c:strCache>
                <c:ptCount val="1"/>
                <c:pt idx="0">
                  <c:v>Benchmark</c:v>
                </c:pt>
              </c:strCache>
            </c:strRef>
          </c:tx>
          <c:spPr>
            <a:ln>
              <a:prstDash val="dash"/>
            </a:ln>
          </c:spPr>
          <c:marker>
            <c:symbol val="none"/>
          </c:marker>
          <c:val>
            <c:numRef>
              <c:f>'2-Performance'!$O$17:$O$24</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1-6499-436F-A2FB-5F7C6CAF825B}"/>
            </c:ext>
          </c:extLst>
        </c:ser>
        <c:dLbls>
          <c:showLegendKey val="0"/>
          <c:showVal val="0"/>
          <c:showCatName val="0"/>
          <c:showSerName val="0"/>
          <c:showPercent val="0"/>
          <c:showBubbleSize val="0"/>
        </c:dLbls>
        <c:marker val="1"/>
        <c:smooth val="0"/>
        <c:axId val="483839816"/>
        <c:axId val="483840992"/>
      </c:lineChart>
      <c:catAx>
        <c:axId val="483839816"/>
        <c:scaling>
          <c:orientation val="minMax"/>
        </c:scaling>
        <c:delete val="0"/>
        <c:axPos val="b"/>
        <c:numFmt formatCode="General" sourceLinked="0"/>
        <c:majorTickMark val="none"/>
        <c:minorTickMark val="none"/>
        <c:tickLblPos val="nextTo"/>
        <c:crossAx val="483840992"/>
        <c:crosses val="autoZero"/>
        <c:auto val="1"/>
        <c:lblAlgn val="ctr"/>
        <c:lblOffset val="100"/>
        <c:noMultiLvlLbl val="0"/>
      </c:catAx>
      <c:valAx>
        <c:axId val="483840992"/>
        <c:scaling>
          <c:orientation val="minMax"/>
          <c:max val="1"/>
        </c:scaling>
        <c:delete val="0"/>
        <c:axPos val="l"/>
        <c:majorGridlines/>
        <c:numFmt formatCode="0.0%" sourceLinked="1"/>
        <c:majorTickMark val="none"/>
        <c:minorTickMark val="none"/>
        <c:tickLblPos val="nextTo"/>
        <c:crossAx val="48383981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Exit Destinations Family Shelters</a:t>
            </a:r>
          </a:p>
        </c:rich>
      </c:tx>
      <c:overlay val="0"/>
    </c:title>
    <c:autoTitleDeleted val="0"/>
    <c:plotArea>
      <c:layout/>
      <c:barChart>
        <c:barDir val="col"/>
        <c:grouping val="stacked"/>
        <c:varyColors val="0"/>
        <c:ser>
          <c:idx val="0"/>
          <c:order val="0"/>
          <c:tx>
            <c:strRef>
              <c:f>'2-Performance'!$F$16</c:f>
              <c:strCache>
                <c:ptCount val="1"/>
                <c:pt idx="0">
                  <c:v>Permanent housing exits as a % of all exits</c:v>
                </c:pt>
              </c:strCache>
            </c:strRef>
          </c:tx>
          <c:invertIfNegative val="0"/>
          <c:cat>
            <c:strRef>
              <c:f>'2-Performance'!$A$17:$A$24</c:f>
              <c:strCache>
                <c:ptCount val="8"/>
                <c:pt idx="0">
                  <c:v>Sing Shelter 1</c:v>
                </c:pt>
                <c:pt idx="1">
                  <c:v>Sing Shelter 2</c:v>
                </c:pt>
                <c:pt idx="2">
                  <c:v>Sing Shelter 3</c:v>
                </c:pt>
                <c:pt idx="3">
                  <c:v>Sing Shelter 4</c:v>
                </c:pt>
                <c:pt idx="4">
                  <c:v>Sing Shelter 5</c:v>
                </c:pt>
                <c:pt idx="5">
                  <c:v>Sing Shelter 6</c:v>
                </c:pt>
                <c:pt idx="6">
                  <c:v>Sing Shelter 7</c:v>
                </c:pt>
                <c:pt idx="7">
                  <c:v>Sing Shelter 8</c:v>
                </c:pt>
              </c:strCache>
            </c:strRef>
          </c:cat>
          <c:val>
            <c:numRef>
              <c:f>'2-Performance'!$F$28:$F$35</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3451-460E-9385-9C5F84245D84}"/>
            </c:ext>
          </c:extLst>
        </c:ser>
        <c:dLbls>
          <c:showLegendKey val="0"/>
          <c:showVal val="0"/>
          <c:showCatName val="0"/>
          <c:showSerName val="0"/>
          <c:showPercent val="0"/>
          <c:showBubbleSize val="0"/>
        </c:dLbls>
        <c:gapWidth val="55"/>
        <c:overlap val="100"/>
        <c:axId val="483846480"/>
        <c:axId val="483847264"/>
      </c:barChart>
      <c:lineChart>
        <c:grouping val="standard"/>
        <c:varyColors val="0"/>
        <c:ser>
          <c:idx val="1"/>
          <c:order val="1"/>
          <c:tx>
            <c:strRef>
              <c:f>'2-Performance'!$O$16</c:f>
              <c:strCache>
                <c:ptCount val="1"/>
                <c:pt idx="0">
                  <c:v>Benchmark</c:v>
                </c:pt>
              </c:strCache>
            </c:strRef>
          </c:tx>
          <c:spPr>
            <a:ln>
              <a:prstDash val="dash"/>
            </a:ln>
          </c:spPr>
          <c:marker>
            <c:symbol val="none"/>
          </c:marker>
          <c:val>
            <c:numRef>
              <c:f>'2-Performance'!$O$28:$O$35</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1-3451-460E-9385-9C5F84245D84}"/>
            </c:ext>
          </c:extLst>
        </c:ser>
        <c:dLbls>
          <c:showLegendKey val="0"/>
          <c:showVal val="0"/>
          <c:showCatName val="0"/>
          <c:showSerName val="0"/>
          <c:showPercent val="0"/>
          <c:showBubbleSize val="0"/>
        </c:dLbls>
        <c:marker val="1"/>
        <c:smooth val="0"/>
        <c:axId val="483846480"/>
        <c:axId val="483847264"/>
      </c:lineChart>
      <c:catAx>
        <c:axId val="483846480"/>
        <c:scaling>
          <c:orientation val="minMax"/>
        </c:scaling>
        <c:delete val="0"/>
        <c:axPos val="b"/>
        <c:numFmt formatCode="General" sourceLinked="0"/>
        <c:majorTickMark val="none"/>
        <c:minorTickMark val="none"/>
        <c:tickLblPos val="nextTo"/>
        <c:crossAx val="483847264"/>
        <c:crosses val="autoZero"/>
        <c:auto val="1"/>
        <c:lblAlgn val="ctr"/>
        <c:lblOffset val="100"/>
        <c:noMultiLvlLbl val="0"/>
      </c:catAx>
      <c:valAx>
        <c:axId val="483847264"/>
        <c:scaling>
          <c:orientation val="minMax"/>
          <c:max val="1"/>
        </c:scaling>
        <c:delete val="0"/>
        <c:axPos val="l"/>
        <c:majorGridlines/>
        <c:numFmt formatCode="0.0%" sourceLinked="1"/>
        <c:majorTickMark val="none"/>
        <c:minorTickMark val="none"/>
        <c:tickLblPos val="nextTo"/>
        <c:crossAx val="48384648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06253745840824"/>
          <c:y val="0.13934445398116813"/>
          <c:w val="0.79289933246533573"/>
          <c:h val="0.70467993410131924"/>
        </c:manualLayout>
      </c:layout>
      <c:barChart>
        <c:barDir val="col"/>
        <c:grouping val="stacked"/>
        <c:varyColors val="0"/>
        <c:ser>
          <c:idx val="0"/>
          <c:order val="0"/>
          <c:tx>
            <c:v>Unsheltered</c:v>
          </c:tx>
          <c:spPr>
            <a:scene3d>
              <a:camera prst="orthographicFront"/>
              <a:lightRig rig="threePt" dir="t"/>
            </a:scene3d>
            <a:sp3d/>
          </c:spPr>
          <c:invertIfNegative val="0"/>
          <c:dLbls>
            <c:spPr>
              <a:noFill/>
              <a:ln w="25400">
                <a:noFill/>
              </a:ln>
            </c:spPr>
            <c:txPr>
              <a:bodyPr/>
              <a:lstStyle/>
              <a:p>
                <a:pPr>
                  <a:defRPr sz="10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'1-Population'!$B$9:$B$11</c:f>
              <c:numCache>
                <c:formatCode>General</c:formatCode>
                <c:ptCount val="3"/>
                <c:pt idx="0">
                  <c:v>2020</c:v>
                </c:pt>
                <c:pt idx="1">
                  <c:v>2021</c:v>
                </c:pt>
                <c:pt idx="2">
                  <c:v>2022</c:v>
                </c:pt>
              </c:numCache>
            </c:numRef>
          </c:cat>
          <c:val>
            <c:numRef>
              <c:f>'1-Population'!$G$9:$G$11</c:f>
              <c:numCache>
                <c:formatCode>General</c:formatCode>
                <c:ptCount val="3"/>
              </c:numCache>
            </c:numRef>
          </c:val>
          <c:extLst>
            <c:ext xmlns:c16="http://schemas.microsoft.com/office/drawing/2014/chart" uri="{C3380CC4-5D6E-409C-BE32-E72D297353CC}">
              <c16:uniqueId val="{00000000-1F15-4AC8-8AB1-B7562822D2FE}"/>
            </c:ext>
          </c:extLst>
        </c:ser>
        <c:ser>
          <c:idx val="1"/>
          <c:order val="1"/>
          <c:tx>
            <c:v>Sheltered</c:v>
          </c:tx>
          <c:spPr>
            <a:scene3d>
              <a:camera prst="orthographicFront"/>
              <a:lightRig rig="threePt" dir="t"/>
            </a:scene3d>
            <a:sp3d/>
          </c:spPr>
          <c:invertIfNegative val="0"/>
          <c:dLbls>
            <c:spPr>
              <a:noFill/>
              <a:ln w="25400">
                <a:noFill/>
              </a:ln>
            </c:spPr>
            <c:txPr>
              <a:bodyPr/>
              <a:lstStyle/>
              <a:p>
                <a:pPr>
                  <a:defRPr sz="10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'1-Population'!$B$9:$B$11</c:f>
              <c:numCache>
                <c:formatCode>General</c:formatCode>
                <c:ptCount val="3"/>
                <c:pt idx="0">
                  <c:v>2020</c:v>
                </c:pt>
                <c:pt idx="1">
                  <c:v>2021</c:v>
                </c:pt>
                <c:pt idx="2">
                  <c:v>2022</c:v>
                </c:pt>
              </c:numCache>
            </c:numRef>
          </c:cat>
          <c:val>
            <c:numRef>
              <c:f>'1-Population'!$H$9:$H$11</c:f>
              <c:numCache>
                <c:formatCode>General</c:formatCode>
                <c:ptCount val="3"/>
              </c:numCache>
            </c:numRef>
          </c:val>
          <c:extLst>
            <c:ext xmlns:c16="http://schemas.microsoft.com/office/drawing/2014/chart" uri="{C3380CC4-5D6E-409C-BE32-E72D297353CC}">
              <c16:uniqueId val="{00000001-1F15-4AC8-8AB1-B7562822D2FE}"/>
            </c:ext>
          </c:extLst>
        </c:ser>
        <c:ser>
          <c:idx val="2"/>
          <c:order val="2"/>
          <c:tx>
            <c:v>Transitional Housing</c:v>
          </c:tx>
          <c:spPr>
            <a:scene3d>
              <a:camera prst="orthographicFront"/>
              <a:lightRig rig="threePt" dir="t"/>
            </a:scene3d>
            <a:sp3d/>
          </c:spPr>
          <c:invertIfNegative val="0"/>
          <c:dLbls>
            <c:spPr>
              <a:noFill/>
              <a:ln w="25400">
                <a:noFill/>
              </a:ln>
            </c:spPr>
            <c:txPr>
              <a:bodyPr/>
              <a:lstStyle/>
              <a:p>
                <a:pPr>
                  <a:defRPr sz="10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'1-Population'!$B$9:$B$11</c:f>
              <c:numCache>
                <c:formatCode>General</c:formatCode>
                <c:ptCount val="3"/>
                <c:pt idx="0">
                  <c:v>2020</c:v>
                </c:pt>
                <c:pt idx="1">
                  <c:v>2021</c:v>
                </c:pt>
                <c:pt idx="2">
                  <c:v>2022</c:v>
                </c:pt>
              </c:numCache>
            </c:numRef>
          </c:cat>
          <c:val>
            <c:numRef>
              <c:f>'1-Population'!$I$9:$I$11</c:f>
              <c:numCache>
                <c:formatCode>General</c:formatCode>
                <c:ptCount val="3"/>
              </c:numCache>
            </c:numRef>
          </c:val>
          <c:extLst>
            <c:ext xmlns:c16="http://schemas.microsoft.com/office/drawing/2014/chart" uri="{C3380CC4-5D6E-409C-BE32-E72D297353CC}">
              <c16:uniqueId val="{00000002-1F15-4AC8-8AB1-B7562822D2FE}"/>
            </c:ext>
          </c:extLst>
        </c:ser>
        <c:dLbls>
          <c:showLegendKey val="0"/>
          <c:showVal val="0"/>
          <c:showCatName val="0"/>
          <c:showSerName val="0"/>
          <c:showPercent val="0"/>
          <c:showBubbleSize val="0"/>
        </c:dLbls>
        <c:gapWidth val="86"/>
        <c:overlap val="100"/>
        <c:axId val="342980472"/>
        <c:axId val="342984000"/>
      </c:barChart>
      <c:catAx>
        <c:axId val="342980472"/>
        <c:scaling>
          <c:orientation val="minMax"/>
        </c:scaling>
        <c:delete val="0"/>
        <c:axPos val="b"/>
        <c:numFmt formatCode="General" sourceLinked="1"/>
        <c:majorTickMark val="out"/>
        <c:minorTickMark val="none"/>
        <c:tickLblPos val="nextTo"/>
        <c:txPr>
          <a:bodyPr/>
          <a:lstStyle/>
          <a:p>
            <a:pPr>
              <a:defRPr sz="1050"/>
            </a:pPr>
            <a:endParaRPr lang="en-US"/>
          </a:p>
        </c:txPr>
        <c:crossAx val="342984000"/>
        <c:crosses val="autoZero"/>
        <c:auto val="1"/>
        <c:lblAlgn val="ctr"/>
        <c:lblOffset val="100"/>
        <c:noMultiLvlLbl val="0"/>
      </c:catAx>
      <c:valAx>
        <c:axId val="342984000"/>
        <c:scaling>
          <c:orientation val="minMax"/>
        </c:scaling>
        <c:delete val="0"/>
        <c:axPos val="l"/>
        <c:majorGridlines/>
        <c:numFmt formatCode="General" sourceLinked="1"/>
        <c:majorTickMark val="out"/>
        <c:minorTickMark val="none"/>
        <c:tickLblPos val="nextTo"/>
        <c:txPr>
          <a:bodyPr/>
          <a:lstStyle/>
          <a:p>
            <a:pPr>
              <a:defRPr sz="1000"/>
            </a:pPr>
            <a:endParaRPr lang="en-US"/>
          </a:p>
        </c:txPr>
        <c:crossAx val="342980472"/>
        <c:crosses val="autoZero"/>
        <c:crossBetween val="between"/>
      </c:valAx>
    </c:plotArea>
    <c:legend>
      <c:legendPos val="b"/>
      <c:overlay val="0"/>
      <c:txPr>
        <a:bodyPr/>
        <a:lstStyle/>
        <a:p>
          <a:pPr>
            <a:defRPr sz="1050"/>
          </a:pPr>
          <a:endParaRPr lang="en-US"/>
        </a:p>
      </c:txPr>
    </c:legend>
    <c:plotVisOnly val="1"/>
    <c:dispBlanksAs val="gap"/>
    <c:showDLblsOverMax val="0"/>
  </c:chart>
  <c:spPr>
    <a:ln>
      <a:noFill/>
    </a:ln>
  </c:spPr>
  <c:txPr>
    <a:bodyPr/>
    <a:lstStyle/>
    <a:p>
      <a:pPr>
        <a:defRPr sz="1200"/>
      </a:pPr>
      <a:endParaRPr lang="en-US"/>
    </a:p>
  </c:txPr>
  <c:printSettings>
    <c:headerFooter/>
    <c:pageMargins b="0.75000000000000411" l="0.70000000000000062" r="0.70000000000000062" t="0.75000000000000411" header="0.30000000000000032" footer="0.30000000000000032"/>
    <c:pageSetup orientation="portrait"/>
  </c:printSettings>
  <c:userShapes r:id="rId1"/>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Exit Destinations Single Adult TH</a:t>
            </a:r>
          </a:p>
        </c:rich>
      </c:tx>
      <c:overlay val="0"/>
    </c:title>
    <c:autoTitleDeleted val="0"/>
    <c:plotArea>
      <c:layout/>
      <c:barChart>
        <c:barDir val="col"/>
        <c:grouping val="stacked"/>
        <c:varyColors val="0"/>
        <c:ser>
          <c:idx val="0"/>
          <c:order val="0"/>
          <c:tx>
            <c:strRef>
              <c:f>'2-Performance'!$F$39</c:f>
              <c:strCache>
                <c:ptCount val="1"/>
                <c:pt idx="0">
                  <c:v>Permanent housing exits as a % of all exits</c:v>
                </c:pt>
              </c:strCache>
            </c:strRef>
          </c:tx>
          <c:invertIfNegative val="0"/>
          <c:cat>
            <c:strRef>
              <c:f>'2-Performance'!$A$40:$A$47</c:f>
              <c:strCache>
                <c:ptCount val="8"/>
                <c:pt idx="0">
                  <c:v>Sing TH 1</c:v>
                </c:pt>
                <c:pt idx="1">
                  <c:v>Sing TH 2</c:v>
                </c:pt>
                <c:pt idx="2">
                  <c:v>Sing TH 3</c:v>
                </c:pt>
                <c:pt idx="3">
                  <c:v>Sing TH 4</c:v>
                </c:pt>
                <c:pt idx="4">
                  <c:v>Sing TH 5</c:v>
                </c:pt>
                <c:pt idx="5">
                  <c:v>Sing TH 6</c:v>
                </c:pt>
                <c:pt idx="6">
                  <c:v>Sing TH 7</c:v>
                </c:pt>
                <c:pt idx="7">
                  <c:v>Sing TH 8</c:v>
                </c:pt>
              </c:strCache>
            </c:strRef>
          </c:cat>
          <c:val>
            <c:numRef>
              <c:f>'2-Performance'!$F$40:$F$47</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0C8B-4C32-A29A-EECBC8177562}"/>
            </c:ext>
          </c:extLst>
        </c:ser>
        <c:dLbls>
          <c:showLegendKey val="0"/>
          <c:showVal val="0"/>
          <c:showCatName val="0"/>
          <c:showSerName val="0"/>
          <c:showPercent val="0"/>
          <c:showBubbleSize val="0"/>
        </c:dLbls>
        <c:gapWidth val="55"/>
        <c:overlap val="100"/>
        <c:axId val="483840600"/>
        <c:axId val="483843344"/>
      </c:barChart>
      <c:lineChart>
        <c:grouping val="standard"/>
        <c:varyColors val="0"/>
        <c:ser>
          <c:idx val="1"/>
          <c:order val="1"/>
          <c:tx>
            <c:strRef>
              <c:f>'2-Performance'!$O$39</c:f>
              <c:strCache>
                <c:ptCount val="1"/>
                <c:pt idx="0">
                  <c:v>Benchmark</c:v>
                </c:pt>
              </c:strCache>
            </c:strRef>
          </c:tx>
          <c:spPr>
            <a:ln>
              <a:prstDash val="dash"/>
            </a:ln>
          </c:spPr>
          <c:marker>
            <c:symbol val="none"/>
          </c:marker>
          <c:val>
            <c:numRef>
              <c:f>'2-Performance'!$O$51:$O$58</c:f>
              <c:numCache>
                <c:formatCode>0.0%</c:formatCode>
                <c:ptCount val="8"/>
                <c:pt idx="0">
                  <c:v>0.8</c:v>
                </c:pt>
                <c:pt idx="1">
                  <c:v>0.8</c:v>
                </c:pt>
                <c:pt idx="2">
                  <c:v>0.8</c:v>
                </c:pt>
                <c:pt idx="3">
                  <c:v>0.8</c:v>
                </c:pt>
                <c:pt idx="4">
                  <c:v>0.8</c:v>
                </c:pt>
                <c:pt idx="5">
                  <c:v>0.8</c:v>
                </c:pt>
                <c:pt idx="6">
                  <c:v>0.8</c:v>
                </c:pt>
                <c:pt idx="7">
                  <c:v>0.8</c:v>
                </c:pt>
              </c:numCache>
            </c:numRef>
          </c:val>
          <c:smooth val="0"/>
          <c:extLst>
            <c:ext xmlns:c16="http://schemas.microsoft.com/office/drawing/2014/chart" uri="{C3380CC4-5D6E-409C-BE32-E72D297353CC}">
              <c16:uniqueId val="{00000001-0C8B-4C32-A29A-EECBC8177562}"/>
            </c:ext>
          </c:extLst>
        </c:ser>
        <c:dLbls>
          <c:showLegendKey val="0"/>
          <c:showVal val="0"/>
          <c:showCatName val="0"/>
          <c:showSerName val="0"/>
          <c:showPercent val="0"/>
          <c:showBubbleSize val="0"/>
        </c:dLbls>
        <c:marker val="1"/>
        <c:smooth val="0"/>
        <c:axId val="483840600"/>
        <c:axId val="483843344"/>
      </c:lineChart>
      <c:catAx>
        <c:axId val="483840600"/>
        <c:scaling>
          <c:orientation val="minMax"/>
        </c:scaling>
        <c:delete val="0"/>
        <c:axPos val="b"/>
        <c:numFmt formatCode="General" sourceLinked="0"/>
        <c:majorTickMark val="none"/>
        <c:minorTickMark val="none"/>
        <c:tickLblPos val="nextTo"/>
        <c:crossAx val="483843344"/>
        <c:crosses val="autoZero"/>
        <c:auto val="1"/>
        <c:lblAlgn val="ctr"/>
        <c:lblOffset val="100"/>
        <c:noMultiLvlLbl val="0"/>
      </c:catAx>
      <c:valAx>
        <c:axId val="483843344"/>
        <c:scaling>
          <c:orientation val="minMax"/>
          <c:max val="1"/>
        </c:scaling>
        <c:delete val="0"/>
        <c:axPos val="l"/>
        <c:majorGridlines/>
        <c:numFmt formatCode="0.0%" sourceLinked="1"/>
        <c:majorTickMark val="none"/>
        <c:minorTickMark val="none"/>
        <c:tickLblPos val="nextTo"/>
        <c:crossAx val="48384060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Exit Destinations Family TH</a:t>
            </a:r>
          </a:p>
        </c:rich>
      </c:tx>
      <c:overlay val="0"/>
    </c:title>
    <c:autoTitleDeleted val="0"/>
    <c:plotArea>
      <c:layout/>
      <c:barChart>
        <c:barDir val="col"/>
        <c:grouping val="stacked"/>
        <c:varyColors val="0"/>
        <c:ser>
          <c:idx val="0"/>
          <c:order val="0"/>
          <c:tx>
            <c:strRef>
              <c:f>'2-Performance'!$F$50</c:f>
              <c:strCache>
                <c:ptCount val="1"/>
                <c:pt idx="0">
                  <c:v>Permanent housing exits as a % of all exits</c:v>
                </c:pt>
              </c:strCache>
            </c:strRef>
          </c:tx>
          <c:invertIfNegative val="0"/>
          <c:cat>
            <c:strRef>
              <c:f>'2-Performance'!$A$51:$A$58</c:f>
              <c:strCache>
                <c:ptCount val="8"/>
                <c:pt idx="0">
                  <c:v>Fam TH 1</c:v>
                </c:pt>
                <c:pt idx="1">
                  <c:v>Fam TH 2</c:v>
                </c:pt>
                <c:pt idx="2">
                  <c:v>Fam TH 3</c:v>
                </c:pt>
                <c:pt idx="3">
                  <c:v>Fam TH 4</c:v>
                </c:pt>
                <c:pt idx="4">
                  <c:v>Fam TH 5</c:v>
                </c:pt>
                <c:pt idx="5">
                  <c:v>Fam TH 6</c:v>
                </c:pt>
                <c:pt idx="6">
                  <c:v>Fam TH 7</c:v>
                </c:pt>
                <c:pt idx="7">
                  <c:v>Fam TH 8</c:v>
                </c:pt>
              </c:strCache>
            </c:strRef>
          </c:cat>
          <c:val>
            <c:numRef>
              <c:f>'2-Performance'!$F$51:$F$58</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57BA-420E-8D48-5224200AEE68}"/>
            </c:ext>
          </c:extLst>
        </c:ser>
        <c:dLbls>
          <c:showLegendKey val="0"/>
          <c:showVal val="0"/>
          <c:showCatName val="0"/>
          <c:showSerName val="0"/>
          <c:showPercent val="0"/>
          <c:showBubbleSize val="0"/>
        </c:dLbls>
        <c:gapWidth val="55"/>
        <c:overlap val="100"/>
        <c:axId val="483844128"/>
        <c:axId val="483844912"/>
      </c:barChart>
      <c:lineChart>
        <c:grouping val="standard"/>
        <c:varyColors val="0"/>
        <c:ser>
          <c:idx val="1"/>
          <c:order val="1"/>
          <c:tx>
            <c:strRef>
              <c:f>'2-Performance'!$O$39</c:f>
              <c:strCache>
                <c:ptCount val="1"/>
                <c:pt idx="0">
                  <c:v>Benchmark</c:v>
                </c:pt>
              </c:strCache>
            </c:strRef>
          </c:tx>
          <c:spPr>
            <a:ln>
              <a:prstDash val="dash"/>
            </a:ln>
          </c:spPr>
          <c:marker>
            <c:symbol val="none"/>
          </c:marker>
          <c:val>
            <c:numRef>
              <c:f>'2-Performance'!$O$40:$O$47</c:f>
              <c:numCache>
                <c:formatCode>0.0%</c:formatCode>
                <c:ptCount val="8"/>
                <c:pt idx="0">
                  <c:v>0.8</c:v>
                </c:pt>
                <c:pt idx="1">
                  <c:v>0.8</c:v>
                </c:pt>
                <c:pt idx="2">
                  <c:v>0.8</c:v>
                </c:pt>
                <c:pt idx="3">
                  <c:v>0.8</c:v>
                </c:pt>
                <c:pt idx="4">
                  <c:v>0.8</c:v>
                </c:pt>
                <c:pt idx="5">
                  <c:v>0.8</c:v>
                </c:pt>
                <c:pt idx="6">
                  <c:v>0.8</c:v>
                </c:pt>
                <c:pt idx="7">
                  <c:v>0.8</c:v>
                </c:pt>
              </c:numCache>
            </c:numRef>
          </c:val>
          <c:smooth val="0"/>
          <c:extLst>
            <c:ext xmlns:c16="http://schemas.microsoft.com/office/drawing/2014/chart" uri="{C3380CC4-5D6E-409C-BE32-E72D297353CC}">
              <c16:uniqueId val="{00000001-57BA-420E-8D48-5224200AEE68}"/>
            </c:ext>
          </c:extLst>
        </c:ser>
        <c:dLbls>
          <c:showLegendKey val="0"/>
          <c:showVal val="0"/>
          <c:showCatName val="0"/>
          <c:showSerName val="0"/>
          <c:showPercent val="0"/>
          <c:showBubbleSize val="0"/>
        </c:dLbls>
        <c:marker val="1"/>
        <c:smooth val="0"/>
        <c:axId val="483844128"/>
        <c:axId val="483844912"/>
      </c:lineChart>
      <c:catAx>
        <c:axId val="483844128"/>
        <c:scaling>
          <c:orientation val="minMax"/>
        </c:scaling>
        <c:delete val="0"/>
        <c:axPos val="b"/>
        <c:numFmt formatCode="General" sourceLinked="0"/>
        <c:majorTickMark val="none"/>
        <c:minorTickMark val="none"/>
        <c:tickLblPos val="nextTo"/>
        <c:crossAx val="483844912"/>
        <c:crosses val="autoZero"/>
        <c:auto val="1"/>
        <c:lblAlgn val="ctr"/>
        <c:lblOffset val="100"/>
        <c:noMultiLvlLbl val="0"/>
      </c:catAx>
      <c:valAx>
        <c:axId val="483844912"/>
        <c:scaling>
          <c:orientation val="minMax"/>
          <c:max val="1"/>
        </c:scaling>
        <c:delete val="0"/>
        <c:axPos val="l"/>
        <c:majorGridlines/>
        <c:numFmt formatCode="0.0%" sourceLinked="1"/>
        <c:majorTickMark val="none"/>
        <c:minorTickMark val="none"/>
        <c:tickLblPos val="nextTo"/>
        <c:crossAx val="48384412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Exit Destinations Single Adult</a:t>
            </a:r>
            <a:r>
              <a:rPr lang="en-US" baseline="0"/>
              <a:t> RRH</a:t>
            </a:r>
            <a:endParaRPr lang="en-US"/>
          </a:p>
        </c:rich>
      </c:tx>
      <c:overlay val="0"/>
    </c:title>
    <c:autoTitleDeleted val="0"/>
    <c:plotArea>
      <c:layout/>
      <c:barChart>
        <c:barDir val="col"/>
        <c:grouping val="stacked"/>
        <c:varyColors val="0"/>
        <c:ser>
          <c:idx val="0"/>
          <c:order val="0"/>
          <c:tx>
            <c:strRef>
              <c:f>'2-Performance'!$F$62</c:f>
              <c:strCache>
                <c:ptCount val="1"/>
                <c:pt idx="0">
                  <c:v>Permanent housing exits as a % of all exits</c:v>
                </c:pt>
              </c:strCache>
            </c:strRef>
          </c:tx>
          <c:invertIfNegative val="0"/>
          <c:cat>
            <c:strRef>
              <c:f>'2-Performance'!$A$63:$A$70</c:f>
              <c:strCache>
                <c:ptCount val="8"/>
                <c:pt idx="0">
                  <c:v>Sing RRH 1</c:v>
                </c:pt>
                <c:pt idx="1">
                  <c:v>Sing RRH 2</c:v>
                </c:pt>
                <c:pt idx="2">
                  <c:v>Sing RRH 3</c:v>
                </c:pt>
                <c:pt idx="3">
                  <c:v>Sing RRH 4</c:v>
                </c:pt>
                <c:pt idx="4">
                  <c:v>Sing RRH 5</c:v>
                </c:pt>
                <c:pt idx="5">
                  <c:v>Sing RRH 6</c:v>
                </c:pt>
                <c:pt idx="6">
                  <c:v>Sing RRH 7</c:v>
                </c:pt>
                <c:pt idx="7">
                  <c:v>Sing RRH 8</c:v>
                </c:pt>
              </c:strCache>
            </c:strRef>
          </c:cat>
          <c:val>
            <c:numRef>
              <c:f>'2-Performance'!$F$63:$F$70</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C506-4D4D-8254-05B999968477}"/>
            </c:ext>
          </c:extLst>
        </c:ser>
        <c:dLbls>
          <c:showLegendKey val="0"/>
          <c:showVal val="0"/>
          <c:showCatName val="0"/>
          <c:showSerName val="0"/>
          <c:showPercent val="0"/>
          <c:showBubbleSize val="0"/>
        </c:dLbls>
        <c:gapWidth val="55"/>
        <c:overlap val="100"/>
        <c:axId val="483841384"/>
        <c:axId val="483842168"/>
      </c:barChart>
      <c:lineChart>
        <c:grouping val="standard"/>
        <c:varyColors val="0"/>
        <c:ser>
          <c:idx val="1"/>
          <c:order val="1"/>
          <c:tx>
            <c:strRef>
              <c:f>'2-Performance'!$O$62</c:f>
              <c:strCache>
                <c:ptCount val="1"/>
                <c:pt idx="0">
                  <c:v>Benchmarks</c:v>
                </c:pt>
              </c:strCache>
            </c:strRef>
          </c:tx>
          <c:spPr>
            <a:ln>
              <a:prstDash val="dash"/>
            </a:ln>
          </c:spPr>
          <c:marker>
            <c:symbol val="none"/>
          </c:marker>
          <c:val>
            <c:numRef>
              <c:f>'2-Performance'!$O$63:$O$70</c:f>
              <c:numCache>
                <c:formatCode>0.0%</c:formatCode>
                <c:ptCount val="8"/>
                <c:pt idx="0">
                  <c:v>0.8</c:v>
                </c:pt>
                <c:pt idx="1">
                  <c:v>0.8</c:v>
                </c:pt>
                <c:pt idx="2">
                  <c:v>0.8</c:v>
                </c:pt>
                <c:pt idx="3">
                  <c:v>0.8</c:v>
                </c:pt>
                <c:pt idx="4">
                  <c:v>0.8</c:v>
                </c:pt>
                <c:pt idx="5">
                  <c:v>0.8</c:v>
                </c:pt>
                <c:pt idx="6">
                  <c:v>0.8</c:v>
                </c:pt>
                <c:pt idx="7">
                  <c:v>0.8</c:v>
                </c:pt>
              </c:numCache>
            </c:numRef>
          </c:val>
          <c:smooth val="0"/>
          <c:extLst>
            <c:ext xmlns:c16="http://schemas.microsoft.com/office/drawing/2014/chart" uri="{C3380CC4-5D6E-409C-BE32-E72D297353CC}">
              <c16:uniqueId val="{00000001-C506-4D4D-8254-05B999968477}"/>
            </c:ext>
          </c:extLst>
        </c:ser>
        <c:dLbls>
          <c:showLegendKey val="0"/>
          <c:showVal val="0"/>
          <c:showCatName val="0"/>
          <c:showSerName val="0"/>
          <c:showPercent val="0"/>
          <c:showBubbleSize val="0"/>
        </c:dLbls>
        <c:marker val="1"/>
        <c:smooth val="0"/>
        <c:axId val="483841384"/>
        <c:axId val="483842168"/>
      </c:lineChart>
      <c:catAx>
        <c:axId val="483841384"/>
        <c:scaling>
          <c:orientation val="minMax"/>
        </c:scaling>
        <c:delete val="0"/>
        <c:axPos val="b"/>
        <c:numFmt formatCode="General" sourceLinked="0"/>
        <c:majorTickMark val="none"/>
        <c:minorTickMark val="none"/>
        <c:tickLblPos val="nextTo"/>
        <c:crossAx val="483842168"/>
        <c:crosses val="autoZero"/>
        <c:auto val="1"/>
        <c:lblAlgn val="ctr"/>
        <c:lblOffset val="100"/>
        <c:noMultiLvlLbl val="0"/>
      </c:catAx>
      <c:valAx>
        <c:axId val="483842168"/>
        <c:scaling>
          <c:orientation val="minMax"/>
          <c:max val="1"/>
        </c:scaling>
        <c:delete val="0"/>
        <c:axPos val="l"/>
        <c:majorGridlines/>
        <c:numFmt formatCode="0.0%" sourceLinked="1"/>
        <c:majorTickMark val="none"/>
        <c:minorTickMark val="none"/>
        <c:tickLblPos val="nextTo"/>
        <c:crossAx val="48384138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Exit Destinations Family </a:t>
            </a:r>
            <a:r>
              <a:rPr lang="en-US" baseline="0"/>
              <a:t>RRH</a:t>
            </a:r>
            <a:endParaRPr lang="en-US"/>
          </a:p>
        </c:rich>
      </c:tx>
      <c:layout>
        <c:manualLayout>
          <c:xMode val="edge"/>
          <c:yMode val="edge"/>
          <c:x val="0.20874200330447545"/>
          <c:y val="2.72572353293833E-2"/>
        </c:manualLayout>
      </c:layout>
      <c:overlay val="0"/>
    </c:title>
    <c:autoTitleDeleted val="0"/>
    <c:plotArea>
      <c:layout/>
      <c:barChart>
        <c:barDir val="col"/>
        <c:grouping val="stacked"/>
        <c:varyColors val="0"/>
        <c:ser>
          <c:idx val="0"/>
          <c:order val="0"/>
          <c:tx>
            <c:strRef>
              <c:f>'2-Performance'!$F$73</c:f>
              <c:strCache>
                <c:ptCount val="1"/>
                <c:pt idx="0">
                  <c:v>Permanent housing exits as a % of all exits</c:v>
                </c:pt>
              </c:strCache>
            </c:strRef>
          </c:tx>
          <c:invertIfNegative val="0"/>
          <c:cat>
            <c:strRef>
              <c:f>'2-Performance'!$A$74:$A$81</c:f>
              <c:strCache>
                <c:ptCount val="8"/>
                <c:pt idx="0">
                  <c:v>Fam RRH 1</c:v>
                </c:pt>
                <c:pt idx="1">
                  <c:v>Fam RRH 2</c:v>
                </c:pt>
                <c:pt idx="2">
                  <c:v>Fam RRH 3</c:v>
                </c:pt>
                <c:pt idx="3">
                  <c:v>Fam RRH 4</c:v>
                </c:pt>
                <c:pt idx="4">
                  <c:v>Fam RRH 5</c:v>
                </c:pt>
                <c:pt idx="5">
                  <c:v>Fam RRH 6</c:v>
                </c:pt>
                <c:pt idx="6">
                  <c:v>Fam RRH 7</c:v>
                </c:pt>
                <c:pt idx="7">
                  <c:v>Fam RRH 8</c:v>
                </c:pt>
              </c:strCache>
            </c:strRef>
          </c:cat>
          <c:val>
            <c:numRef>
              <c:f>'2-Performance'!$F$74:$F$81</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A0C6-4735-BC5A-83914FC888D3}"/>
            </c:ext>
          </c:extLst>
        </c:ser>
        <c:dLbls>
          <c:showLegendKey val="0"/>
          <c:showVal val="0"/>
          <c:showCatName val="0"/>
          <c:showSerName val="0"/>
          <c:showPercent val="0"/>
          <c:showBubbleSize val="0"/>
        </c:dLbls>
        <c:gapWidth val="55"/>
        <c:overlap val="100"/>
        <c:axId val="483842560"/>
        <c:axId val="483845696"/>
      </c:barChart>
      <c:lineChart>
        <c:grouping val="standard"/>
        <c:varyColors val="0"/>
        <c:ser>
          <c:idx val="1"/>
          <c:order val="1"/>
          <c:tx>
            <c:strRef>
              <c:f>'2-Performance'!$O$73</c:f>
              <c:strCache>
                <c:ptCount val="1"/>
                <c:pt idx="0">
                  <c:v>Benchmarks</c:v>
                </c:pt>
              </c:strCache>
            </c:strRef>
          </c:tx>
          <c:spPr>
            <a:ln>
              <a:prstDash val="dash"/>
            </a:ln>
          </c:spPr>
          <c:marker>
            <c:symbol val="none"/>
          </c:marker>
          <c:val>
            <c:numRef>
              <c:f>'2-Performance'!$O$74:$O$81</c:f>
              <c:numCache>
                <c:formatCode>0.0%</c:formatCode>
                <c:ptCount val="8"/>
                <c:pt idx="0">
                  <c:v>0.8</c:v>
                </c:pt>
                <c:pt idx="1">
                  <c:v>0.8</c:v>
                </c:pt>
                <c:pt idx="2">
                  <c:v>0.8</c:v>
                </c:pt>
                <c:pt idx="3">
                  <c:v>0.8</c:v>
                </c:pt>
                <c:pt idx="4">
                  <c:v>0.8</c:v>
                </c:pt>
                <c:pt idx="5">
                  <c:v>0.8</c:v>
                </c:pt>
                <c:pt idx="6">
                  <c:v>0.8</c:v>
                </c:pt>
                <c:pt idx="7">
                  <c:v>0.8</c:v>
                </c:pt>
              </c:numCache>
            </c:numRef>
          </c:val>
          <c:smooth val="0"/>
          <c:extLst>
            <c:ext xmlns:c16="http://schemas.microsoft.com/office/drawing/2014/chart" uri="{C3380CC4-5D6E-409C-BE32-E72D297353CC}">
              <c16:uniqueId val="{00000001-A0C6-4735-BC5A-83914FC888D3}"/>
            </c:ext>
          </c:extLst>
        </c:ser>
        <c:dLbls>
          <c:showLegendKey val="0"/>
          <c:showVal val="0"/>
          <c:showCatName val="0"/>
          <c:showSerName val="0"/>
          <c:showPercent val="0"/>
          <c:showBubbleSize val="0"/>
        </c:dLbls>
        <c:marker val="1"/>
        <c:smooth val="0"/>
        <c:axId val="483842560"/>
        <c:axId val="483845696"/>
      </c:lineChart>
      <c:catAx>
        <c:axId val="483842560"/>
        <c:scaling>
          <c:orientation val="minMax"/>
        </c:scaling>
        <c:delete val="0"/>
        <c:axPos val="b"/>
        <c:numFmt formatCode="General" sourceLinked="0"/>
        <c:majorTickMark val="none"/>
        <c:minorTickMark val="none"/>
        <c:tickLblPos val="nextTo"/>
        <c:crossAx val="483845696"/>
        <c:crosses val="autoZero"/>
        <c:auto val="1"/>
        <c:lblAlgn val="ctr"/>
        <c:lblOffset val="100"/>
        <c:noMultiLvlLbl val="0"/>
      </c:catAx>
      <c:valAx>
        <c:axId val="483845696"/>
        <c:scaling>
          <c:orientation val="minMax"/>
          <c:max val="1"/>
        </c:scaling>
        <c:delete val="0"/>
        <c:axPos val="l"/>
        <c:majorGridlines/>
        <c:numFmt formatCode="0.0%" sourceLinked="1"/>
        <c:majorTickMark val="none"/>
        <c:minorTickMark val="none"/>
        <c:tickLblPos val="nextTo"/>
        <c:crossAx val="48384256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Exit Destinations Single Adult Street Outreach</a:t>
            </a:r>
          </a:p>
        </c:rich>
      </c:tx>
      <c:layout>
        <c:manualLayout>
          <c:xMode val="edge"/>
          <c:yMode val="edge"/>
          <c:x val="0.16454305090316748"/>
          <c:y val="3.6342980439177733E-2"/>
        </c:manualLayout>
      </c:layout>
      <c:overlay val="0"/>
    </c:title>
    <c:autoTitleDeleted val="0"/>
    <c:plotArea>
      <c:layout/>
      <c:barChart>
        <c:barDir val="col"/>
        <c:grouping val="stacked"/>
        <c:varyColors val="0"/>
        <c:ser>
          <c:idx val="0"/>
          <c:order val="0"/>
          <c:tx>
            <c:strRef>
              <c:f>'2-Performance'!$F$85</c:f>
              <c:strCache>
                <c:ptCount val="1"/>
                <c:pt idx="0">
                  <c:v>Permanent housing exits as a % of all exits</c:v>
                </c:pt>
              </c:strCache>
            </c:strRef>
          </c:tx>
          <c:invertIfNegative val="0"/>
          <c:cat>
            <c:strRef>
              <c:f>'2-Performance'!$A$86:$A$93</c:f>
              <c:strCache>
                <c:ptCount val="8"/>
                <c:pt idx="0">
                  <c:v>Sing SO 1</c:v>
                </c:pt>
                <c:pt idx="1">
                  <c:v>Sing SO 2</c:v>
                </c:pt>
                <c:pt idx="2">
                  <c:v>Sing SO 3</c:v>
                </c:pt>
                <c:pt idx="3">
                  <c:v>Sing SO 4</c:v>
                </c:pt>
                <c:pt idx="4">
                  <c:v>Sing SO 5</c:v>
                </c:pt>
                <c:pt idx="5">
                  <c:v>Sing SO 6</c:v>
                </c:pt>
                <c:pt idx="6">
                  <c:v>Sing SO 7</c:v>
                </c:pt>
                <c:pt idx="7">
                  <c:v>Sing SO 8</c:v>
                </c:pt>
              </c:strCache>
            </c:strRef>
          </c:cat>
          <c:val>
            <c:numRef>
              <c:f>'2-Performance'!$F$86:$F$93</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E6AF-4C50-85F1-92E9AE932E11}"/>
            </c:ext>
          </c:extLst>
        </c:ser>
        <c:dLbls>
          <c:showLegendKey val="0"/>
          <c:showVal val="0"/>
          <c:showCatName val="0"/>
          <c:showSerName val="0"/>
          <c:showPercent val="0"/>
          <c:showBubbleSize val="0"/>
        </c:dLbls>
        <c:gapWidth val="55"/>
        <c:overlap val="100"/>
        <c:axId val="483842952"/>
        <c:axId val="483846088"/>
      </c:barChart>
      <c:lineChart>
        <c:grouping val="standard"/>
        <c:varyColors val="0"/>
        <c:ser>
          <c:idx val="1"/>
          <c:order val="1"/>
          <c:tx>
            <c:strRef>
              <c:f>'2-Performance'!$O$85</c:f>
              <c:strCache>
                <c:ptCount val="1"/>
                <c:pt idx="0">
                  <c:v>Benchmarks</c:v>
                </c:pt>
              </c:strCache>
            </c:strRef>
          </c:tx>
          <c:spPr>
            <a:ln>
              <a:prstDash val="dash"/>
            </a:ln>
          </c:spPr>
          <c:marker>
            <c:symbol val="none"/>
          </c:marker>
          <c:val>
            <c:numRef>
              <c:f>'2-Performance'!$O$86:$O$93</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1-E6AF-4C50-85F1-92E9AE932E11}"/>
            </c:ext>
          </c:extLst>
        </c:ser>
        <c:dLbls>
          <c:showLegendKey val="0"/>
          <c:showVal val="0"/>
          <c:showCatName val="0"/>
          <c:showSerName val="0"/>
          <c:showPercent val="0"/>
          <c:showBubbleSize val="0"/>
        </c:dLbls>
        <c:marker val="1"/>
        <c:smooth val="0"/>
        <c:axId val="483842952"/>
        <c:axId val="483846088"/>
      </c:lineChart>
      <c:catAx>
        <c:axId val="483842952"/>
        <c:scaling>
          <c:orientation val="minMax"/>
        </c:scaling>
        <c:delete val="0"/>
        <c:axPos val="b"/>
        <c:numFmt formatCode="General" sourceLinked="0"/>
        <c:majorTickMark val="none"/>
        <c:minorTickMark val="none"/>
        <c:tickLblPos val="nextTo"/>
        <c:crossAx val="483846088"/>
        <c:crosses val="autoZero"/>
        <c:auto val="1"/>
        <c:lblAlgn val="ctr"/>
        <c:lblOffset val="100"/>
        <c:noMultiLvlLbl val="0"/>
      </c:catAx>
      <c:valAx>
        <c:axId val="483846088"/>
        <c:scaling>
          <c:orientation val="minMax"/>
          <c:max val="1"/>
        </c:scaling>
        <c:delete val="0"/>
        <c:axPos val="l"/>
        <c:majorGridlines/>
        <c:numFmt formatCode="0.0%" sourceLinked="1"/>
        <c:majorTickMark val="none"/>
        <c:minorTickMark val="none"/>
        <c:tickLblPos val="nextTo"/>
        <c:crossAx val="48384295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Exit Destinations Family Street Outreach</a:t>
            </a:r>
          </a:p>
        </c:rich>
      </c:tx>
      <c:layout>
        <c:manualLayout>
          <c:xMode val="edge"/>
          <c:yMode val="edge"/>
          <c:x val="0.1694540392395702"/>
          <c:y val="3.1800107884280518E-2"/>
        </c:manualLayout>
      </c:layout>
      <c:overlay val="0"/>
    </c:title>
    <c:autoTitleDeleted val="0"/>
    <c:plotArea>
      <c:layout/>
      <c:barChart>
        <c:barDir val="col"/>
        <c:grouping val="stacked"/>
        <c:varyColors val="0"/>
        <c:ser>
          <c:idx val="0"/>
          <c:order val="0"/>
          <c:tx>
            <c:strRef>
              <c:f>'2-Performance'!$F$96</c:f>
              <c:strCache>
                <c:ptCount val="1"/>
                <c:pt idx="0">
                  <c:v>Permanent housing exits as a % of all exits</c:v>
                </c:pt>
              </c:strCache>
            </c:strRef>
          </c:tx>
          <c:invertIfNegative val="0"/>
          <c:cat>
            <c:strRef>
              <c:f>'2-Performance'!$A$97:$A$104</c:f>
              <c:strCache>
                <c:ptCount val="8"/>
                <c:pt idx="0">
                  <c:v>Fam SO 1</c:v>
                </c:pt>
                <c:pt idx="1">
                  <c:v>Fam SO 2</c:v>
                </c:pt>
                <c:pt idx="2">
                  <c:v>Fam SO 3</c:v>
                </c:pt>
                <c:pt idx="3">
                  <c:v>Fam SO 4</c:v>
                </c:pt>
                <c:pt idx="4">
                  <c:v>Fam SO 5</c:v>
                </c:pt>
                <c:pt idx="5">
                  <c:v>Fam SO 6</c:v>
                </c:pt>
                <c:pt idx="6">
                  <c:v>Fam SO 7</c:v>
                </c:pt>
                <c:pt idx="7">
                  <c:v>Fam SO 8</c:v>
                </c:pt>
              </c:strCache>
            </c:strRef>
          </c:cat>
          <c:val>
            <c:numRef>
              <c:f>'2-Performance'!$F$97:$F$104</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81B0-4985-B2AD-FCCD68633A4A}"/>
            </c:ext>
          </c:extLst>
        </c:ser>
        <c:dLbls>
          <c:showLegendKey val="0"/>
          <c:showVal val="0"/>
          <c:showCatName val="0"/>
          <c:showSerName val="0"/>
          <c:showPercent val="0"/>
          <c:showBubbleSize val="0"/>
        </c:dLbls>
        <c:gapWidth val="55"/>
        <c:overlap val="100"/>
        <c:axId val="484411776"/>
        <c:axId val="484412168"/>
      </c:barChart>
      <c:lineChart>
        <c:grouping val="standard"/>
        <c:varyColors val="0"/>
        <c:ser>
          <c:idx val="1"/>
          <c:order val="1"/>
          <c:tx>
            <c:strRef>
              <c:f>'2-Performance'!$O$96</c:f>
              <c:strCache>
                <c:ptCount val="1"/>
                <c:pt idx="0">
                  <c:v>Benchmarks</c:v>
                </c:pt>
              </c:strCache>
            </c:strRef>
          </c:tx>
          <c:spPr>
            <a:ln>
              <a:prstDash val="dash"/>
            </a:ln>
          </c:spPr>
          <c:marker>
            <c:symbol val="none"/>
          </c:marker>
          <c:val>
            <c:numRef>
              <c:f>'2-Performance'!$O$97:$O$104</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1-81B0-4985-B2AD-FCCD68633A4A}"/>
            </c:ext>
          </c:extLst>
        </c:ser>
        <c:dLbls>
          <c:showLegendKey val="0"/>
          <c:showVal val="0"/>
          <c:showCatName val="0"/>
          <c:showSerName val="0"/>
          <c:showPercent val="0"/>
          <c:showBubbleSize val="0"/>
        </c:dLbls>
        <c:marker val="1"/>
        <c:smooth val="0"/>
        <c:axId val="484411776"/>
        <c:axId val="484412168"/>
      </c:lineChart>
      <c:catAx>
        <c:axId val="484411776"/>
        <c:scaling>
          <c:orientation val="minMax"/>
        </c:scaling>
        <c:delete val="0"/>
        <c:axPos val="b"/>
        <c:numFmt formatCode="General" sourceLinked="0"/>
        <c:majorTickMark val="none"/>
        <c:minorTickMark val="none"/>
        <c:tickLblPos val="nextTo"/>
        <c:crossAx val="484412168"/>
        <c:crosses val="autoZero"/>
        <c:auto val="1"/>
        <c:lblAlgn val="ctr"/>
        <c:lblOffset val="100"/>
        <c:noMultiLvlLbl val="0"/>
      </c:catAx>
      <c:valAx>
        <c:axId val="484412168"/>
        <c:scaling>
          <c:orientation val="minMax"/>
          <c:max val="1"/>
        </c:scaling>
        <c:delete val="0"/>
        <c:axPos val="l"/>
        <c:majorGridlines/>
        <c:numFmt formatCode="0.0%" sourceLinked="1"/>
        <c:majorTickMark val="none"/>
        <c:minorTickMark val="none"/>
        <c:tickLblPos val="nextTo"/>
        <c:crossAx val="48441177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Exit Destinations Single Adult PSH</a:t>
            </a:r>
          </a:p>
        </c:rich>
      </c:tx>
      <c:layout>
        <c:manualLayout>
          <c:xMode val="edge"/>
          <c:yMode val="edge"/>
          <c:x val="0.1694540392395702"/>
          <c:y val="3.1800107884280518E-2"/>
        </c:manualLayout>
      </c:layout>
      <c:overlay val="0"/>
    </c:title>
    <c:autoTitleDeleted val="0"/>
    <c:plotArea>
      <c:layout/>
      <c:barChart>
        <c:barDir val="col"/>
        <c:grouping val="stacked"/>
        <c:varyColors val="0"/>
        <c:ser>
          <c:idx val="0"/>
          <c:order val="0"/>
          <c:tx>
            <c:strRef>
              <c:f>'2-Performance'!$H$108</c:f>
              <c:strCache>
                <c:ptCount val="1"/>
                <c:pt idx="0">
                  <c:v>Permanent housing exits as a % of all exits</c:v>
                </c:pt>
              </c:strCache>
            </c:strRef>
          </c:tx>
          <c:invertIfNegative val="0"/>
          <c:cat>
            <c:strRef>
              <c:f>'2-Performance'!$A$109:$A$116</c:f>
              <c:strCache>
                <c:ptCount val="8"/>
                <c:pt idx="0">
                  <c:v>Sing PSH 1</c:v>
                </c:pt>
                <c:pt idx="1">
                  <c:v>Sing PSH 2</c:v>
                </c:pt>
                <c:pt idx="2">
                  <c:v>Sing PSH 3</c:v>
                </c:pt>
                <c:pt idx="3">
                  <c:v>Sing PSH 4</c:v>
                </c:pt>
                <c:pt idx="4">
                  <c:v>Sing PSH 5</c:v>
                </c:pt>
                <c:pt idx="5">
                  <c:v>Sing PSH 6</c:v>
                </c:pt>
                <c:pt idx="6">
                  <c:v>Sing PSH 7</c:v>
                </c:pt>
                <c:pt idx="7">
                  <c:v>Sing PSH 8</c:v>
                </c:pt>
              </c:strCache>
            </c:strRef>
          </c:cat>
          <c:val>
            <c:numRef>
              <c:f>'2-Performance'!$H$109:$H$116</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BE7D-4881-88C1-80D460C95115}"/>
            </c:ext>
          </c:extLst>
        </c:ser>
        <c:dLbls>
          <c:showLegendKey val="0"/>
          <c:showVal val="0"/>
          <c:showCatName val="0"/>
          <c:showSerName val="0"/>
          <c:showPercent val="0"/>
          <c:showBubbleSize val="0"/>
        </c:dLbls>
        <c:gapWidth val="55"/>
        <c:overlap val="100"/>
        <c:axId val="484409424"/>
        <c:axId val="484412560"/>
      </c:barChart>
      <c:lineChart>
        <c:grouping val="standard"/>
        <c:varyColors val="0"/>
        <c:ser>
          <c:idx val="1"/>
          <c:order val="1"/>
          <c:tx>
            <c:strRef>
              <c:f>'2-Performance'!$O$108</c:f>
              <c:strCache>
                <c:ptCount val="1"/>
                <c:pt idx="0">
                  <c:v>Benchmarks</c:v>
                </c:pt>
              </c:strCache>
            </c:strRef>
          </c:tx>
          <c:spPr>
            <a:ln>
              <a:prstDash val="dash"/>
            </a:ln>
          </c:spPr>
          <c:marker>
            <c:symbol val="none"/>
          </c:marker>
          <c:val>
            <c:numRef>
              <c:f>'2-Performance'!$O$109:$O$116</c:f>
              <c:numCache>
                <c:formatCode>0%</c:formatCode>
                <c:ptCount val="8"/>
                <c:pt idx="0">
                  <c:v>0.8</c:v>
                </c:pt>
                <c:pt idx="1">
                  <c:v>0.8</c:v>
                </c:pt>
                <c:pt idx="2">
                  <c:v>0.8</c:v>
                </c:pt>
                <c:pt idx="3">
                  <c:v>0.8</c:v>
                </c:pt>
                <c:pt idx="4">
                  <c:v>0.8</c:v>
                </c:pt>
                <c:pt idx="5">
                  <c:v>0.8</c:v>
                </c:pt>
                <c:pt idx="6">
                  <c:v>0.8</c:v>
                </c:pt>
                <c:pt idx="7">
                  <c:v>0.8</c:v>
                </c:pt>
              </c:numCache>
            </c:numRef>
          </c:val>
          <c:smooth val="0"/>
          <c:extLst>
            <c:ext xmlns:c16="http://schemas.microsoft.com/office/drawing/2014/chart" uri="{C3380CC4-5D6E-409C-BE32-E72D297353CC}">
              <c16:uniqueId val="{00000001-BE7D-4881-88C1-80D460C95115}"/>
            </c:ext>
          </c:extLst>
        </c:ser>
        <c:dLbls>
          <c:showLegendKey val="0"/>
          <c:showVal val="0"/>
          <c:showCatName val="0"/>
          <c:showSerName val="0"/>
          <c:showPercent val="0"/>
          <c:showBubbleSize val="0"/>
        </c:dLbls>
        <c:marker val="1"/>
        <c:smooth val="0"/>
        <c:axId val="484409424"/>
        <c:axId val="484412560"/>
      </c:lineChart>
      <c:catAx>
        <c:axId val="484409424"/>
        <c:scaling>
          <c:orientation val="minMax"/>
        </c:scaling>
        <c:delete val="0"/>
        <c:axPos val="b"/>
        <c:numFmt formatCode="General" sourceLinked="0"/>
        <c:majorTickMark val="none"/>
        <c:minorTickMark val="none"/>
        <c:tickLblPos val="nextTo"/>
        <c:crossAx val="484412560"/>
        <c:crosses val="autoZero"/>
        <c:auto val="1"/>
        <c:lblAlgn val="ctr"/>
        <c:lblOffset val="100"/>
        <c:noMultiLvlLbl val="0"/>
      </c:catAx>
      <c:valAx>
        <c:axId val="484412560"/>
        <c:scaling>
          <c:orientation val="minMax"/>
          <c:max val="1"/>
        </c:scaling>
        <c:delete val="0"/>
        <c:axPos val="l"/>
        <c:majorGridlines/>
        <c:numFmt formatCode="0.0%" sourceLinked="1"/>
        <c:majorTickMark val="none"/>
        <c:minorTickMark val="none"/>
        <c:tickLblPos val="nextTo"/>
        <c:crossAx val="48440942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Exit Destinations Family PSH</a:t>
            </a:r>
          </a:p>
        </c:rich>
      </c:tx>
      <c:layout>
        <c:manualLayout>
          <c:xMode val="edge"/>
          <c:yMode val="edge"/>
          <c:x val="0.1694540392395702"/>
          <c:y val="3.1800107884280518E-2"/>
        </c:manualLayout>
      </c:layout>
      <c:overlay val="0"/>
    </c:title>
    <c:autoTitleDeleted val="0"/>
    <c:plotArea>
      <c:layout/>
      <c:barChart>
        <c:barDir val="col"/>
        <c:grouping val="stacked"/>
        <c:varyColors val="0"/>
        <c:ser>
          <c:idx val="0"/>
          <c:order val="0"/>
          <c:tx>
            <c:strRef>
              <c:f>'2-Performance'!$H$119</c:f>
              <c:strCache>
                <c:ptCount val="1"/>
                <c:pt idx="0">
                  <c:v>Permanent housing exits as a % of all exits</c:v>
                </c:pt>
              </c:strCache>
            </c:strRef>
          </c:tx>
          <c:invertIfNegative val="0"/>
          <c:cat>
            <c:strRef>
              <c:f>'2-Performance'!$A$120:$A$127</c:f>
              <c:strCache>
                <c:ptCount val="8"/>
                <c:pt idx="0">
                  <c:v>Fam PSH 1</c:v>
                </c:pt>
                <c:pt idx="1">
                  <c:v>Fam PSH 2</c:v>
                </c:pt>
                <c:pt idx="2">
                  <c:v>Fam PSH 3</c:v>
                </c:pt>
                <c:pt idx="3">
                  <c:v>Fam PSH 4</c:v>
                </c:pt>
                <c:pt idx="4">
                  <c:v>Fam PSH 5</c:v>
                </c:pt>
                <c:pt idx="5">
                  <c:v>Fam PSH 6</c:v>
                </c:pt>
                <c:pt idx="6">
                  <c:v>Fam PSH 7</c:v>
                </c:pt>
                <c:pt idx="7">
                  <c:v>Fam PSH 8</c:v>
                </c:pt>
              </c:strCache>
            </c:strRef>
          </c:cat>
          <c:val>
            <c:numRef>
              <c:f>'2-Performance'!$H$120:$H$127</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26F7-45A8-B323-BA2D640BB4D3}"/>
            </c:ext>
          </c:extLst>
        </c:ser>
        <c:dLbls>
          <c:showLegendKey val="0"/>
          <c:showVal val="0"/>
          <c:showCatName val="0"/>
          <c:showSerName val="0"/>
          <c:showPercent val="0"/>
          <c:showBubbleSize val="0"/>
        </c:dLbls>
        <c:gapWidth val="55"/>
        <c:overlap val="100"/>
        <c:axId val="484408640"/>
        <c:axId val="484409816"/>
      </c:barChart>
      <c:lineChart>
        <c:grouping val="standard"/>
        <c:varyColors val="0"/>
        <c:ser>
          <c:idx val="1"/>
          <c:order val="1"/>
          <c:tx>
            <c:strRef>
              <c:f>'2-Performance'!$O$119</c:f>
              <c:strCache>
                <c:ptCount val="1"/>
                <c:pt idx="0">
                  <c:v>Benchmarks</c:v>
                </c:pt>
              </c:strCache>
            </c:strRef>
          </c:tx>
          <c:spPr>
            <a:ln>
              <a:prstDash val="dash"/>
            </a:ln>
          </c:spPr>
          <c:marker>
            <c:symbol val="none"/>
          </c:marker>
          <c:val>
            <c:numRef>
              <c:f>'2-Performance'!$O$120:$O$127</c:f>
              <c:numCache>
                <c:formatCode>0%</c:formatCode>
                <c:ptCount val="8"/>
                <c:pt idx="0">
                  <c:v>0.8</c:v>
                </c:pt>
                <c:pt idx="1">
                  <c:v>0.8</c:v>
                </c:pt>
                <c:pt idx="2">
                  <c:v>0.8</c:v>
                </c:pt>
                <c:pt idx="3">
                  <c:v>0.8</c:v>
                </c:pt>
                <c:pt idx="4">
                  <c:v>0.8</c:v>
                </c:pt>
                <c:pt idx="5">
                  <c:v>0.8</c:v>
                </c:pt>
                <c:pt idx="6">
                  <c:v>0.8</c:v>
                </c:pt>
                <c:pt idx="7">
                  <c:v>0.8</c:v>
                </c:pt>
              </c:numCache>
            </c:numRef>
          </c:val>
          <c:smooth val="0"/>
          <c:extLst>
            <c:ext xmlns:c16="http://schemas.microsoft.com/office/drawing/2014/chart" uri="{C3380CC4-5D6E-409C-BE32-E72D297353CC}">
              <c16:uniqueId val="{00000001-26F7-45A8-B323-BA2D640BB4D3}"/>
            </c:ext>
          </c:extLst>
        </c:ser>
        <c:dLbls>
          <c:showLegendKey val="0"/>
          <c:showVal val="0"/>
          <c:showCatName val="0"/>
          <c:showSerName val="0"/>
          <c:showPercent val="0"/>
          <c:showBubbleSize val="0"/>
        </c:dLbls>
        <c:marker val="1"/>
        <c:smooth val="0"/>
        <c:axId val="484408640"/>
        <c:axId val="484409816"/>
      </c:lineChart>
      <c:catAx>
        <c:axId val="484408640"/>
        <c:scaling>
          <c:orientation val="minMax"/>
        </c:scaling>
        <c:delete val="0"/>
        <c:axPos val="b"/>
        <c:numFmt formatCode="General" sourceLinked="0"/>
        <c:majorTickMark val="none"/>
        <c:minorTickMark val="none"/>
        <c:tickLblPos val="nextTo"/>
        <c:crossAx val="484409816"/>
        <c:crosses val="autoZero"/>
        <c:auto val="1"/>
        <c:lblAlgn val="ctr"/>
        <c:lblOffset val="100"/>
        <c:noMultiLvlLbl val="0"/>
      </c:catAx>
      <c:valAx>
        <c:axId val="484409816"/>
        <c:scaling>
          <c:orientation val="minMax"/>
          <c:max val="1"/>
        </c:scaling>
        <c:delete val="0"/>
        <c:axPos val="l"/>
        <c:majorGridlines/>
        <c:numFmt formatCode="0.0%" sourceLinked="1"/>
        <c:majorTickMark val="none"/>
        <c:minorTickMark val="none"/>
        <c:tickLblPos val="nextTo"/>
        <c:crossAx val="48440864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Percentage </a:t>
            </a:r>
            <a:r>
              <a:rPr lang="en-US" baseline="0"/>
              <a:t>who Exited Emergency Shelter who Did Not Return in 12 months</a:t>
            </a:r>
            <a:endParaRPr lang="en-US"/>
          </a:p>
        </c:rich>
      </c:tx>
      <c:overlay val="0"/>
    </c:title>
    <c:autoTitleDeleted val="0"/>
    <c:plotArea>
      <c:layout/>
      <c:barChart>
        <c:barDir val="col"/>
        <c:grouping val="clustered"/>
        <c:varyColors val="0"/>
        <c:ser>
          <c:idx val="0"/>
          <c:order val="0"/>
          <c:tx>
            <c:strRef>
              <c:f>'2-Performance'!$A$151</c:f>
              <c:strCache>
                <c:ptCount val="1"/>
                <c:pt idx="0">
                  <c:v>SHELTER </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'2-Performance'!$A$152:$A$153</c:f>
              <c:strCache>
                <c:ptCount val="2"/>
                <c:pt idx="0">
                  <c:v>Singles</c:v>
                </c:pt>
                <c:pt idx="1">
                  <c:v>Families</c:v>
                </c:pt>
              </c:strCache>
            </c:strRef>
          </c:cat>
          <c:val>
            <c:numRef>
              <c:f>'2-Performance'!$F$152:$F$153</c:f>
              <c:numCache>
                <c:formatCode>0%</c:formatCode>
                <c:ptCount val="2"/>
                <c:pt idx="0">
                  <c:v>0</c:v>
                </c:pt>
                <c:pt idx="1">
                  <c:v>0</c:v>
                </c:pt>
              </c:numCache>
            </c:numRef>
          </c:val>
          <c:extLst>
            <c:ext xmlns:c16="http://schemas.microsoft.com/office/drawing/2014/chart" uri="{C3380CC4-5D6E-409C-BE32-E72D297353CC}">
              <c16:uniqueId val="{00000000-59C4-4D5C-B8BD-C22490893674}"/>
            </c:ext>
          </c:extLst>
        </c:ser>
        <c:dLbls>
          <c:showLegendKey val="0"/>
          <c:showVal val="1"/>
          <c:showCatName val="0"/>
          <c:showSerName val="0"/>
          <c:showPercent val="0"/>
          <c:showBubbleSize val="0"/>
        </c:dLbls>
        <c:gapWidth val="150"/>
        <c:overlap val="-25"/>
        <c:axId val="484408248"/>
        <c:axId val="484405504"/>
      </c:barChart>
      <c:lineChart>
        <c:grouping val="standard"/>
        <c:varyColors val="0"/>
        <c:ser>
          <c:idx val="1"/>
          <c:order val="1"/>
          <c:tx>
            <c:strRef>
              <c:f>'2-Performance'!$G$151</c:f>
              <c:strCache>
                <c:ptCount val="1"/>
                <c:pt idx="0">
                  <c:v>Benchmark</c:v>
                </c:pt>
              </c:strCache>
            </c:strRef>
          </c:tx>
          <c:spPr>
            <a:ln>
              <a:prstDash val="dash"/>
            </a:ln>
          </c:spPr>
          <c:marker>
            <c:symbol val="none"/>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'2-Performance'!$G$152:$G$153</c:f>
              <c:numCache>
                <c:formatCode>0%</c:formatCode>
                <c:ptCount val="2"/>
                <c:pt idx="0">
                  <c:v>0.85</c:v>
                </c:pt>
                <c:pt idx="1">
                  <c:v>0.85</c:v>
                </c:pt>
              </c:numCache>
            </c:numRef>
          </c:val>
          <c:smooth val="0"/>
          <c:extLst>
            <c:ext xmlns:c16="http://schemas.microsoft.com/office/drawing/2014/chart" uri="{C3380CC4-5D6E-409C-BE32-E72D297353CC}">
              <c16:uniqueId val="{00000001-59C4-4D5C-B8BD-C22490893674}"/>
            </c:ext>
          </c:extLst>
        </c:ser>
        <c:dLbls>
          <c:showLegendKey val="0"/>
          <c:showVal val="1"/>
          <c:showCatName val="0"/>
          <c:showSerName val="0"/>
          <c:showPercent val="0"/>
          <c:showBubbleSize val="0"/>
        </c:dLbls>
        <c:marker val="1"/>
        <c:smooth val="0"/>
        <c:axId val="484408248"/>
        <c:axId val="484405504"/>
      </c:lineChart>
      <c:catAx>
        <c:axId val="484408248"/>
        <c:scaling>
          <c:orientation val="minMax"/>
        </c:scaling>
        <c:delete val="0"/>
        <c:axPos val="b"/>
        <c:numFmt formatCode="General" sourceLinked="1"/>
        <c:majorTickMark val="none"/>
        <c:minorTickMark val="none"/>
        <c:tickLblPos val="nextTo"/>
        <c:txPr>
          <a:bodyPr/>
          <a:lstStyle/>
          <a:p>
            <a:pPr>
              <a:defRPr sz="1050"/>
            </a:pPr>
            <a:endParaRPr lang="en-US"/>
          </a:p>
        </c:txPr>
        <c:crossAx val="484405504"/>
        <c:crosses val="autoZero"/>
        <c:auto val="1"/>
        <c:lblAlgn val="ctr"/>
        <c:lblOffset val="100"/>
        <c:noMultiLvlLbl val="0"/>
      </c:catAx>
      <c:valAx>
        <c:axId val="484405504"/>
        <c:scaling>
          <c:orientation val="minMax"/>
        </c:scaling>
        <c:delete val="1"/>
        <c:axPos val="l"/>
        <c:numFmt formatCode="0%" sourceLinked="1"/>
        <c:majorTickMark val="out"/>
        <c:minorTickMark val="none"/>
        <c:tickLblPos val="nextTo"/>
        <c:crossAx val="484408248"/>
        <c:crosses val="autoZero"/>
        <c:crossBetween val="between"/>
      </c:valAx>
    </c:plotArea>
    <c:legend>
      <c:legendPos val="t"/>
      <c:overlay val="0"/>
      <c:txPr>
        <a:bodyPr/>
        <a:lstStyle/>
        <a:p>
          <a:pPr>
            <a:defRPr sz="1050"/>
          </a:pPr>
          <a:endParaRPr lang="en-US"/>
        </a:p>
      </c:txPr>
    </c:legend>
    <c:plotVisOnly val="1"/>
    <c:dispBlanksAs val="gap"/>
    <c:showDLblsOverMax val="0"/>
  </c:chart>
  <c:spPr>
    <a:ln>
      <a:noFill/>
    </a:ln>
  </c:spPr>
  <c:printSettings>
    <c:headerFooter/>
    <c:pageMargins b="0.75000000000000477" l="0.70000000000000062" r="0.70000000000000062" t="0.75000000000000477" header="0.30000000000000032" footer="0.30000000000000032"/>
    <c:pageSetup orientation="portrait"/>
  </c:printSettings>
  <c:userShapes r:id="rId1"/>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Percentage who Exited TH who Did Not Return in 12 months</a:t>
            </a:r>
          </a:p>
        </c:rich>
      </c:tx>
      <c:overlay val="0"/>
    </c:title>
    <c:autoTitleDeleted val="0"/>
    <c:plotArea>
      <c:layout/>
      <c:barChart>
        <c:barDir val="col"/>
        <c:grouping val="clustered"/>
        <c:varyColors val="0"/>
        <c:ser>
          <c:idx val="1"/>
          <c:order val="0"/>
          <c:tx>
            <c:v>Transitional Housing</c:v>
          </c:tx>
          <c:spPr>
            <a:solidFill>
              <a:schemeClr val="accent1"/>
            </a:solidFill>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'2-Performance'!$A$156:$A$157</c:f>
              <c:strCache>
                <c:ptCount val="2"/>
                <c:pt idx="0">
                  <c:v>Singles</c:v>
                </c:pt>
                <c:pt idx="1">
                  <c:v>Families</c:v>
                </c:pt>
              </c:strCache>
            </c:strRef>
          </c:cat>
          <c:val>
            <c:numRef>
              <c:f>'2-Performance'!$M$152:$M$153</c:f>
              <c:numCache>
                <c:formatCode>0%</c:formatCode>
                <c:ptCount val="2"/>
                <c:pt idx="0">
                  <c:v>0</c:v>
                </c:pt>
                <c:pt idx="1">
                  <c:v>0</c:v>
                </c:pt>
              </c:numCache>
            </c:numRef>
          </c:val>
          <c:extLst>
            <c:ext xmlns:c16="http://schemas.microsoft.com/office/drawing/2014/chart" uri="{C3380CC4-5D6E-409C-BE32-E72D297353CC}">
              <c16:uniqueId val="{00000000-353C-4BA9-B122-1A35900B386E}"/>
            </c:ext>
          </c:extLst>
        </c:ser>
        <c:dLbls>
          <c:showLegendKey val="0"/>
          <c:showVal val="1"/>
          <c:showCatName val="0"/>
          <c:showSerName val="0"/>
          <c:showPercent val="0"/>
          <c:showBubbleSize val="0"/>
        </c:dLbls>
        <c:gapWidth val="150"/>
        <c:overlap val="-25"/>
        <c:axId val="484406288"/>
        <c:axId val="484406680"/>
      </c:barChart>
      <c:lineChart>
        <c:grouping val="standard"/>
        <c:varyColors val="0"/>
        <c:ser>
          <c:idx val="0"/>
          <c:order val="1"/>
          <c:tx>
            <c:strRef>
              <c:f>'2-Performance'!$N$151</c:f>
              <c:strCache>
                <c:ptCount val="1"/>
                <c:pt idx="0">
                  <c:v>Benchmark</c:v>
                </c:pt>
              </c:strCache>
            </c:strRef>
          </c:tx>
          <c:spPr>
            <a:ln>
              <a:solidFill>
                <a:schemeClr val="accent2"/>
              </a:solidFill>
              <a:prstDash val="dash"/>
            </a:ln>
          </c:spPr>
          <c:marker>
            <c:symbol val="none"/>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'2-Performance'!$N$152:$N$153</c:f>
              <c:numCache>
                <c:formatCode>0%</c:formatCode>
                <c:ptCount val="2"/>
                <c:pt idx="0">
                  <c:v>0.85</c:v>
                </c:pt>
                <c:pt idx="1">
                  <c:v>0.85</c:v>
                </c:pt>
              </c:numCache>
            </c:numRef>
          </c:val>
          <c:smooth val="0"/>
          <c:extLst>
            <c:ext xmlns:c16="http://schemas.microsoft.com/office/drawing/2014/chart" uri="{C3380CC4-5D6E-409C-BE32-E72D297353CC}">
              <c16:uniqueId val="{00000001-353C-4BA9-B122-1A35900B386E}"/>
            </c:ext>
          </c:extLst>
        </c:ser>
        <c:dLbls>
          <c:showLegendKey val="0"/>
          <c:showVal val="0"/>
          <c:showCatName val="0"/>
          <c:showSerName val="0"/>
          <c:showPercent val="0"/>
          <c:showBubbleSize val="0"/>
        </c:dLbls>
        <c:marker val="1"/>
        <c:smooth val="0"/>
        <c:axId val="484406288"/>
        <c:axId val="484406680"/>
      </c:lineChart>
      <c:catAx>
        <c:axId val="484406288"/>
        <c:scaling>
          <c:orientation val="minMax"/>
        </c:scaling>
        <c:delete val="0"/>
        <c:axPos val="b"/>
        <c:numFmt formatCode="General" sourceLinked="1"/>
        <c:majorTickMark val="none"/>
        <c:minorTickMark val="none"/>
        <c:tickLblPos val="nextTo"/>
        <c:txPr>
          <a:bodyPr/>
          <a:lstStyle/>
          <a:p>
            <a:pPr>
              <a:defRPr sz="1050"/>
            </a:pPr>
            <a:endParaRPr lang="en-US"/>
          </a:p>
        </c:txPr>
        <c:crossAx val="484406680"/>
        <c:crosses val="autoZero"/>
        <c:auto val="1"/>
        <c:lblAlgn val="ctr"/>
        <c:lblOffset val="100"/>
        <c:noMultiLvlLbl val="0"/>
      </c:catAx>
      <c:valAx>
        <c:axId val="484406680"/>
        <c:scaling>
          <c:orientation val="minMax"/>
        </c:scaling>
        <c:delete val="1"/>
        <c:axPos val="l"/>
        <c:numFmt formatCode="0%" sourceLinked="1"/>
        <c:majorTickMark val="out"/>
        <c:minorTickMark val="none"/>
        <c:tickLblPos val="nextTo"/>
        <c:crossAx val="484406288"/>
        <c:crosses val="autoZero"/>
        <c:crossBetween val="between"/>
      </c:valAx>
    </c:plotArea>
    <c:legend>
      <c:legendPos val="t"/>
      <c:overlay val="0"/>
      <c:txPr>
        <a:bodyPr/>
        <a:lstStyle/>
        <a:p>
          <a:pPr>
            <a:defRPr sz="1050"/>
          </a:pPr>
          <a:endParaRPr lang="en-US"/>
        </a:p>
      </c:txPr>
    </c:legend>
    <c:plotVisOnly val="1"/>
    <c:dispBlanksAs val="gap"/>
    <c:showDLblsOverMax val="0"/>
  </c:chart>
  <c:spPr>
    <a:ln>
      <a:noFill/>
    </a:ln>
  </c:spPr>
  <c:printSettings>
    <c:headerFooter/>
    <c:pageMargins b="0.75000000000000477" l="0.70000000000000062" r="0.70000000000000062" t="0.75000000000000477" header="0.30000000000000032" footer="0.30000000000000032"/>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73935485656559"/>
          <c:y val="0.11871640479329226"/>
          <c:w val="0.86788499416483611"/>
          <c:h val="0.67203939956943581"/>
        </c:manualLayout>
      </c:layout>
      <c:lineChart>
        <c:grouping val="standard"/>
        <c:varyColors val="0"/>
        <c:ser>
          <c:idx val="0"/>
          <c:order val="0"/>
          <c:tx>
            <c:v>Persons in Families in Shelters (2017)</c:v>
          </c:tx>
          <c:spPr>
            <a:ln>
              <a:solidFill>
                <a:schemeClr val="tx1">
                  <a:lumMod val="95000"/>
                  <a:lumOff val="5000"/>
                </a:schemeClr>
              </a:solidFill>
            </a:ln>
          </c:spPr>
          <c:marker>
            <c:symbol val="none"/>
          </c:marker>
          <c:cat>
            <c:strRef>
              <c:f>'1-Population'!$A$26:$A$31</c:f>
              <c:strCache>
                <c:ptCount val="6"/>
                <c:pt idx="0">
                  <c:v>1-7 days</c:v>
                </c:pt>
                <c:pt idx="1">
                  <c:v>8-30 days</c:v>
                </c:pt>
                <c:pt idx="2">
                  <c:v>1-3 months</c:v>
                </c:pt>
                <c:pt idx="3">
                  <c:v>3-6 months</c:v>
                </c:pt>
                <c:pt idx="4">
                  <c:v>6-9 months</c:v>
                </c:pt>
                <c:pt idx="5">
                  <c:v>9-12 months</c:v>
                </c:pt>
              </c:strCache>
            </c:strRef>
          </c:cat>
          <c:val>
            <c:numRef>
              <c:f>'1-Population'!$E$26:$E$31</c:f>
              <c:numCache>
                <c:formatCode>0</c:formatCode>
                <c:ptCount val="6"/>
              </c:numCache>
            </c:numRef>
          </c:val>
          <c:smooth val="0"/>
          <c:extLst>
            <c:ext xmlns:c16="http://schemas.microsoft.com/office/drawing/2014/chart" uri="{C3380CC4-5D6E-409C-BE32-E72D297353CC}">
              <c16:uniqueId val="{00000000-9915-4424-96E4-6A956A7E17AD}"/>
            </c:ext>
          </c:extLst>
        </c:ser>
        <c:ser>
          <c:idx val="2"/>
          <c:order val="1"/>
          <c:tx>
            <c:v>Persons in Families in Shelters (2018)</c:v>
          </c:tx>
          <c:spPr>
            <a:ln>
              <a:solidFill>
                <a:schemeClr val="accent3">
                  <a:lumMod val="75000"/>
                </a:schemeClr>
              </a:solidFill>
            </a:ln>
          </c:spPr>
          <c:marker>
            <c:symbol val="none"/>
          </c:marker>
          <c:cat>
            <c:strRef>
              <c:f>'1-Population'!$A$26:$A$31</c:f>
              <c:strCache>
                <c:ptCount val="6"/>
                <c:pt idx="0">
                  <c:v>1-7 days</c:v>
                </c:pt>
                <c:pt idx="1">
                  <c:v>8-30 days</c:v>
                </c:pt>
                <c:pt idx="2">
                  <c:v>1-3 months</c:v>
                </c:pt>
                <c:pt idx="3">
                  <c:v>3-6 months</c:v>
                </c:pt>
                <c:pt idx="4">
                  <c:v>6-9 months</c:v>
                </c:pt>
                <c:pt idx="5">
                  <c:v>9-12 months</c:v>
                </c:pt>
              </c:strCache>
            </c:strRef>
          </c:cat>
          <c:val>
            <c:numRef>
              <c:f>'1-Population'!$K$26:$K$31</c:f>
              <c:numCache>
                <c:formatCode>0</c:formatCode>
                <c:ptCount val="6"/>
              </c:numCache>
            </c:numRef>
          </c:val>
          <c:smooth val="0"/>
          <c:extLst>
            <c:ext xmlns:c16="http://schemas.microsoft.com/office/drawing/2014/chart" uri="{C3380CC4-5D6E-409C-BE32-E72D297353CC}">
              <c16:uniqueId val="{00000001-9915-4424-96E4-6A956A7E17AD}"/>
            </c:ext>
          </c:extLst>
        </c:ser>
        <c:ser>
          <c:idx val="4"/>
          <c:order val="2"/>
          <c:tx>
            <c:v>Persons in Families in Shelters (2019)</c:v>
          </c:tx>
          <c:spPr>
            <a:ln>
              <a:solidFill>
                <a:srgbClr val="FF0000"/>
              </a:solidFill>
            </a:ln>
          </c:spPr>
          <c:marker>
            <c:symbol val="none"/>
          </c:marker>
          <c:cat>
            <c:strRef>
              <c:f>'1-Population'!$A$26:$A$31</c:f>
              <c:strCache>
                <c:ptCount val="6"/>
                <c:pt idx="0">
                  <c:v>1-7 days</c:v>
                </c:pt>
                <c:pt idx="1">
                  <c:v>8-30 days</c:v>
                </c:pt>
                <c:pt idx="2">
                  <c:v>1-3 months</c:v>
                </c:pt>
                <c:pt idx="3">
                  <c:v>3-6 months</c:v>
                </c:pt>
                <c:pt idx="4">
                  <c:v>6-9 months</c:v>
                </c:pt>
                <c:pt idx="5">
                  <c:v>9-12 months</c:v>
                </c:pt>
              </c:strCache>
            </c:strRef>
          </c:cat>
          <c:val>
            <c:numRef>
              <c:f>'1-Population'!$Q$26:$Q$31</c:f>
              <c:numCache>
                <c:formatCode>0</c:formatCode>
                <c:ptCount val="6"/>
              </c:numCache>
            </c:numRef>
          </c:val>
          <c:smooth val="0"/>
          <c:extLst>
            <c:ext xmlns:c16="http://schemas.microsoft.com/office/drawing/2014/chart" uri="{C3380CC4-5D6E-409C-BE32-E72D297353CC}">
              <c16:uniqueId val="{00000002-9915-4424-96E4-6A956A7E17AD}"/>
            </c:ext>
          </c:extLst>
        </c:ser>
        <c:dLbls>
          <c:showLegendKey val="0"/>
          <c:showVal val="0"/>
          <c:showCatName val="0"/>
          <c:showSerName val="0"/>
          <c:showPercent val="0"/>
          <c:showBubbleSize val="0"/>
        </c:dLbls>
        <c:smooth val="0"/>
        <c:axId val="342981648"/>
        <c:axId val="342985176"/>
      </c:lineChart>
      <c:catAx>
        <c:axId val="342981648"/>
        <c:scaling>
          <c:orientation val="minMax"/>
        </c:scaling>
        <c:delete val="0"/>
        <c:axPos val="b"/>
        <c:numFmt formatCode="General" sourceLinked="1"/>
        <c:majorTickMark val="out"/>
        <c:minorTickMark val="none"/>
        <c:tickLblPos val="nextTo"/>
        <c:txPr>
          <a:bodyPr/>
          <a:lstStyle/>
          <a:p>
            <a:pPr>
              <a:defRPr sz="1050"/>
            </a:pPr>
            <a:endParaRPr lang="en-US"/>
          </a:p>
        </c:txPr>
        <c:crossAx val="342985176"/>
        <c:crosses val="autoZero"/>
        <c:auto val="1"/>
        <c:lblAlgn val="ctr"/>
        <c:lblOffset val="100"/>
        <c:noMultiLvlLbl val="0"/>
      </c:catAx>
      <c:valAx>
        <c:axId val="342985176"/>
        <c:scaling>
          <c:orientation val="minMax"/>
        </c:scaling>
        <c:delete val="0"/>
        <c:axPos val="l"/>
        <c:majorGridlines/>
        <c:numFmt formatCode="0" sourceLinked="1"/>
        <c:majorTickMark val="out"/>
        <c:minorTickMark val="none"/>
        <c:tickLblPos val="nextTo"/>
        <c:crossAx val="342981648"/>
        <c:crosses val="autoZero"/>
        <c:crossBetween val="between"/>
      </c:valAx>
    </c:plotArea>
    <c:legend>
      <c:legendPos val="r"/>
      <c:layout>
        <c:manualLayout>
          <c:xMode val="edge"/>
          <c:yMode val="edge"/>
          <c:x val="1.6032064128256512E-2"/>
          <c:y val="0.86161833709517166"/>
          <c:w val="0.95591182364729477"/>
          <c:h val="0.11141542755733214"/>
        </c:manualLayout>
      </c:layout>
      <c:overlay val="0"/>
      <c:txPr>
        <a:bodyPr/>
        <a:lstStyle/>
        <a:p>
          <a:pPr>
            <a:defRPr sz="1050"/>
          </a:pPr>
          <a:endParaRPr lang="en-US"/>
        </a:p>
      </c:txPr>
    </c:legend>
    <c:plotVisOnly val="1"/>
    <c:dispBlanksAs val="gap"/>
    <c:showDLblsOverMax val="0"/>
  </c:chart>
  <c:spPr>
    <a:ln>
      <a:noFill/>
    </a:ln>
  </c:spPr>
  <c:printSettings>
    <c:headerFooter/>
    <c:pageMargins b="0.750000000000005" l="0.70000000000000062" r="0.70000000000000062" t="0.750000000000005" header="0.30000000000000032" footer="0.30000000000000032"/>
    <c:pageSetup orientation="portrait"/>
  </c:printSettings>
  <c:userShapes r:id="rId1"/>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Percentage who Exited RRH who Did Not Return in 12 months</a:t>
            </a:r>
          </a:p>
        </c:rich>
      </c:tx>
      <c:overlay val="0"/>
    </c:title>
    <c:autoTitleDeleted val="0"/>
    <c:plotArea>
      <c:layout/>
      <c:barChart>
        <c:barDir val="col"/>
        <c:grouping val="clustered"/>
        <c:varyColors val="0"/>
        <c:ser>
          <c:idx val="2"/>
          <c:order val="0"/>
          <c:tx>
            <c:v>Rapid Re-Housing</c:v>
          </c:tx>
          <c:spPr>
            <a:solidFill>
              <a:schemeClr val="accent1"/>
            </a:solidFill>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'2-Performance'!$A$156:$A$157</c:f>
              <c:strCache>
                <c:ptCount val="2"/>
                <c:pt idx="0">
                  <c:v>Singles</c:v>
                </c:pt>
                <c:pt idx="1">
                  <c:v>Families</c:v>
                </c:pt>
              </c:strCache>
            </c:strRef>
          </c:cat>
          <c:val>
            <c:numRef>
              <c:f>'2-Performance'!$F$156:$F$157</c:f>
              <c:numCache>
                <c:formatCode>0%</c:formatCode>
                <c:ptCount val="2"/>
                <c:pt idx="0">
                  <c:v>0</c:v>
                </c:pt>
                <c:pt idx="1">
                  <c:v>0</c:v>
                </c:pt>
              </c:numCache>
            </c:numRef>
          </c:val>
          <c:extLst>
            <c:ext xmlns:c16="http://schemas.microsoft.com/office/drawing/2014/chart" uri="{C3380CC4-5D6E-409C-BE32-E72D297353CC}">
              <c16:uniqueId val="{00000000-8B90-4F88-AB12-CD847CA641BA}"/>
            </c:ext>
          </c:extLst>
        </c:ser>
        <c:dLbls>
          <c:showLegendKey val="0"/>
          <c:showVal val="1"/>
          <c:showCatName val="0"/>
          <c:showSerName val="0"/>
          <c:showPercent val="0"/>
          <c:showBubbleSize val="0"/>
        </c:dLbls>
        <c:gapWidth val="150"/>
        <c:overlap val="-25"/>
        <c:axId val="484409032"/>
        <c:axId val="484410208"/>
      </c:barChart>
      <c:lineChart>
        <c:grouping val="standard"/>
        <c:varyColors val="0"/>
        <c:ser>
          <c:idx val="0"/>
          <c:order val="1"/>
          <c:tx>
            <c:strRef>
              <c:f>'2-Performance'!$G$155</c:f>
              <c:strCache>
                <c:ptCount val="1"/>
                <c:pt idx="0">
                  <c:v>Benchmark</c:v>
                </c:pt>
              </c:strCache>
            </c:strRef>
          </c:tx>
          <c:spPr>
            <a:ln>
              <a:solidFill>
                <a:schemeClr val="accent2"/>
              </a:solidFill>
              <a:prstDash val="dash"/>
            </a:ln>
          </c:spPr>
          <c:marker>
            <c:symbol val="none"/>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'2-Performance'!$A$156:$A$157</c:f>
              <c:strCache>
                <c:ptCount val="2"/>
                <c:pt idx="0">
                  <c:v>Singles</c:v>
                </c:pt>
                <c:pt idx="1">
                  <c:v>Families</c:v>
                </c:pt>
              </c:strCache>
            </c:strRef>
          </c:cat>
          <c:val>
            <c:numRef>
              <c:f>'2-Performance'!$G$156:$G$157</c:f>
              <c:numCache>
                <c:formatCode>0%</c:formatCode>
                <c:ptCount val="2"/>
                <c:pt idx="0">
                  <c:v>0.85</c:v>
                </c:pt>
                <c:pt idx="1">
                  <c:v>0.85</c:v>
                </c:pt>
              </c:numCache>
            </c:numRef>
          </c:val>
          <c:smooth val="0"/>
          <c:extLst>
            <c:ext xmlns:c16="http://schemas.microsoft.com/office/drawing/2014/chart" uri="{C3380CC4-5D6E-409C-BE32-E72D297353CC}">
              <c16:uniqueId val="{00000001-8B90-4F88-AB12-CD847CA641BA}"/>
            </c:ext>
          </c:extLst>
        </c:ser>
        <c:dLbls>
          <c:showLegendKey val="0"/>
          <c:showVal val="1"/>
          <c:showCatName val="0"/>
          <c:showSerName val="0"/>
          <c:showPercent val="0"/>
          <c:showBubbleSize val="0"/>
        </c:dLbls>
        <c:marker val="1"/>
        <c:smooth val="0"/>
        <c:axId val="484409032"/>
        <c:axId val="484410208"/>
      </c:lineChart>
      <c:catAx>
        <c:axId val="484409032"/>
        <c:scaling>
          <c:orientation val="minMax"/>
        </c:scaling>
        <c:delete val="0"/>
        <c:axPos val="b"/>
        <c:numFmt formatCode="General" sourceLinked="1"/>
        <c:majorTickMark val="none"/>
        <c:minorTickMark val="none"/>
        <c:tickLblPos val="nextTo"/>
        <c:txPr>
          <a:bodyPr/>
          <a:lstStyle/>
          <a:p>
            <a:pPr>
              <a:defRPr sz="1050"/>
            </a:pPr>
            <a:endParaRPr lang="en-US"/>
          </a:p>
        </c:txPr>
        <c:crossAx val="484410208"/>
        <c:crosses val="autoZero"/>
        <c:auto val="1"/>
        <c:lblAlgn val="ctr"/>
        <c:lblOffset val="100"/>
        <c:noMultiLvlLbl val="0"/>
      </c:catAx>
      <c:valAx>
        <c:axId val="484410208"/>
        <c:scaling>
          <c:orientation val="minMax"/>
        </c:scaling>
        <c:delete val="1"/>
        <c:axPos val="l"/>
        <c:numFmt formatCode="0%" sourceLinked="1"/>
        <c:majorTickMark val="out"/>
        <c:minorTickMark val="none"/>
        <c:tickLblPos val="nextTo"/>
        <c:crossAx val="484409032"/>
        <c:crosses val="autoZero"/>
        <c:crossBetween val="between"/>
      </c:valAx>
    </c:plotArea>
    <c:legend>
      <c:legendPos val="t"/>
      <c:overlay val="0"/>
      <c:txPr>
        <a:bodyPr/>
        <a:lstStyle/>
        <a:p>
          <a:pPr>
            <a:defRPr sz="1050"/>
          </a:pPr>
          <a:endParaRPr lang="en-US"/>
        </a:p>
      </c:txPr>
    </c:legend>
    <c:plotVisOnly val="1"/>
    <c:dispBlanksAs val="gap"/>
    <c:showDLblsOverMax val="0"/>
  </c:chart>
  <c:spPr>
    <a:ln>
      <a:noFill/>
    </a:ln>
  </c:spPr>
  <c:printSettings>
    <c:headerFooter/>
    <c:pageMargins b="0.75000000000000477" l="0.70000000000000062" r="0.70000000000000062" t="0.75000000000000477" header="0.30000000000000032" footer="0.30000000000000032"/>
    <c:pageSetup orientation="portrait"/>
  </c:printSettings>
  <c:userShapes r:id="rId1"/>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Percentage who Exited Street Outreach</a:t>
            </a:r>
            <a:r>
              <a:rPr lang="en-US" baseline="0"/>
              <a:t> </a:t>
            </a:r>
            <a:r>
              <a:rPr lang="en-US"/>
              <a:t>who Did Not Return in 12 months</a:t>
            </a:r>
          </a:p>
        </c:rich>
      </c:tx>
      <c:overlay val="0"/>
    </c:title>
    <c:autoTitleDeleted val="0"/>
    <c:plotArea>
      <c:layout/>
      <c:barChart>
        <c:barDir val="col"/>
        <c:grouping val="clustered"/>
        <c:varyColors val="0"/>
        <c:ser>
          <c:idx val="0"/>
          <c:order val="0"/>
          <c:tx>
            <c:strRef>
              <c:f>'2-Performance'!$H$155</c:f>
              <c:strCache>
                <c:ptCount val="1"/>
                <c:pt idx="0">
                  <c:v>Street Outreach</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'2-Performance'!$H$156:$H$157</c:f>
              <c:strCache>
                <c:ptCount val="2"/>
                <c:pt idx="0">
                  <c:v>Singles</c:v>
                </c:pt>
                <c:pt idx="1">
                  <c:v>Families</c:v>
                </c:pt>
              </c:strCache>
            </c:strRef>
          </c:cat>
          <c:val>
            <c:numRef>
              <c:f>'2-Performance'!$M$156:$M$157</c:f>
              <c:numCache>
                <c:formatCode>0%</c:formatCode>
                <c:ptCount val="2"/>
                <c:pt idx="0">
                  <c:v>0</c:v>
                </c:pt>
                <c:pt idx="1">
                  <c:v>0</c:v>
                </c:pt>
              </c:numCache>
            </c:numRef>
          </c:val>
          <c:extLst>
            <c:ext xmlns:c16="http://schemas.microsoft.com/office/drawing/2014/chart" uri="{C3380CC4-5D6E-409C-BE32-E72D297353CC}">
              <c16:uniqueId val="{00000000-5E84-46E6-B177-9445BF324CD3}"/>
            </c:ext>
          </c:extLst>
        </c:ser>
        <c:dLbls>
          <c:showLegendKey val="0"/>
          <c:showVal val="1"/>
          <c:showCatName val="0"/>
          <c:showSerName val="0"/>
          <c:showPercent val="0"/>
          <c:showBubbleSize val="0"/>
        </c:dLbls>
        <c:gapWidth val="150"/>
        <c:overlap val="-25"/>
        <c:axId val="484410992"/>
        <c:axId val="484771904"/>
      </c:barChart>
      <c:lineChart>
        <c:grouping val="standard"/>
        <c:varyColors val="0"/>
        <c:ser>
          <c:idx val="1"/>
          <c:order val="1"/>
          <c:tx>
            <c:strRef>
              <c:f>'2-Performance'!$N$155</c:f>
              <c:strCache>
                <c:ptCount val="1"/>
                <c:pt idx="0">
                  <c:v>Benchmark</c:v>
                </c:pt>
              </c:strCache>
            </c:strRef>
          </c:tx>
          <c:spPr>
            <a:ln>
              <a:prstDash val="dash"/>
            </a:ln>
          </c:spPr>
          <c:marker>
            <c:symbol val="none"/>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'2-Performance'!$H$156:$H$157</c:f>
              <c:strCache>
                <c:ptCount val="2"/>
                <c:pt idx="0">
                  <c:v>Singles</c:v>
                </c:pt>
                <c:pt idx="1">
                  <c:v>Families</c:v>
                </c:pt>
              </c:strCache>
            </c:strRef>
          </c:cat>
          <c:val>
            <c:numRef>
              <c:f>'2-Performance'!$N$156:$N$157</c:f>
              <c:numCache>
                <c:formatCode>0%</c:formatCode>
                <c:ptCount val="2"/>
                <c:pt idx="0">
                  <c:v>0</c:v>
                </c:pt>
                <c:pt idx="1">
                  <c:v>0</c:v>
                </c:pt>
              </c:numCache>
            </c:numRef>
          </c:val>
          <c:smooth val="0"/>
          <c:extLst>
            <c:ext xmlns:c16="http://schemas.microsoft.com/office/drawing/2014/chart" uri="{C3380CC4-5D6E-409C-BE32-E72D297353CC}">
              <c16:uniqueId val="{00000001-5E84-46E6-B177-9445BF324CD3}"/>
            </c:ext>
          </c:extLst>
        </c:ser>
        <c:dLbls>
          <c:showLegendKey val="0"/>
          <c:showVal val="1"/>
          <c:showCatName val="0"/>
          <c:showSerName val="0"/>
          <c:showPercent val="0"/>
          <c:showBubbleSize val="0"/>
        </c:dLbls>
        <c:marker val="1"/>
        <c:smooth val="0"/>
        <c:axId val="484410992"/>
        <c:axId val="484771904"/>
      </c:lineChart>
      <c:catAx>
        <c:axId val="484410992"/>
        <c:scaling>
          <c:orientation val="minMax"/>
        </c:scaling>
        <c:delete val="0"/>
        <c:axPos val="b"/>
        <c:numFmt formatCode="General" sourceLinked="1"/>
        <c:majorTickMark val="none"/>
        <c:minorTickMark val="none"/>
        <c:tickLblPos val="nextTo"/>
        <c:txPr>
          <a:bodyPr/>
          <a:lstStyle/>
          <a:p>
            <a:pPr>
              <a:defRPr sz="1050"/>
            </a:pPr>
            <a:endParaRPr lang="en-US"/>
          </a:p>
        </c:txPr>
        <c:crossAx val="484771904"/>
        <c:crosses val="autoZero"/>
        <c:auto val="1"/>
        <c:lblAlgn val="ctr"/>
        <c:lblOffset val="100"/>
        <c:noMultiLvlLbl val="0"/>
      </c:catAx>
      <c:valAx>
        <c:axId val="484771904"/>
        <c:scaling>
          <c:orientation val="minMax"/>
        </c:scaling>
        <c:delete val="1"/>
        <c:axPos val="l"/>
        <c:numFmt formatCode="0%" sourceLinked="1"/>
        <c:majorTickMark val="out"/>
        <c:minorTickMark val="none"/>
        <c:tickLblPos val="nextTo"/>
        <c:crossAx val="484410992"/>
        <c:crosses val="autoZero"/>
        <c:crossBetween val="between"/>
      </c:valAx>
    </c:plotArea>
    <c:legend>
      <c:legendPos val="t"/>
      <c:overlay val="0"/>
      <c:txPr>
        <a:bodyPr/>
        <a:lstStyle/>
        <a:p>
          <a:pPr>
            <a:defRPr sz="1050"/>
          </a:pPr>
          <a:endParaRPr lang="en-US"/>
        </a:p>
      </c:txPr>
    </c:legend>
    <c:plotVisOnly val="1"/>
    <c:dispBlanksAs val="gap"/>
    <c:showDLblsOverMax val="0"/>
  </c:chart>
  <c:spPr>
    <a:ln>
      <a:noFill/>
    </a:ln>
  </c:spPr>
  <c:printSettings>
    <c:headerFooter/>
    <c:pageMargins b="0.75000000000000477" l="0.70000000000000062" r="0.70000000000000062" t="0.75000000000000477" header="0.30000000000000032" footer="0.30000000000000032"/>
    <c:pageSetup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454088141498052"/>
          <c:y val="0.12549557716120699"/>
          <c:w val="0.87929488801309053"/>
          <c:h val="0.7463419894183656"/>
        </c:manualLayout>
      </c:layout>
      <c:lineChart>
        <c:grouping val="standard"/>
        <c:varyColors val="0"/>
        <c:ser>
          <c:idx val="0"/>
          <c:order val="0"/>
          <c:tx>
            <c:v>Singles in Shelters (2017)</c:v>
          </c:tx>
          <c:spPr>
            <a:ln>
              <a:solidFill>
                <a:srgbClr val="FF0000"/>
              </a:solidFill>
            </a:ln>
            <a:effectLst>
              <a:outerShdw blurRad="50800" dist="50800" dir="5400000" algn="ctr" rotWithShape="0">
                <a:schemeClr val="bg1"/>
              </a:outerShdw>
            </a:effectLst>
          </c:spPr>
          <c:marker>
            <c:symbol val="none"/>
          </c:marker>
          <c:cat>
            <c:strRef>
              <c:f>'1-Population'!$A$26:$A$31</c:f>
              <c:strCache>
                <c:ptCount val="6"/>
                <c:pt idx="0">
                  <c:v>1-7 days</c:v>
                </c:pt>
                <c:pt idx="1">
                  <c:v>8-30 days</c:v>
                </c:pt>
                <c:pt idx="2">
                  <c:v>1-3 months</c:v>
                </c:pt>
                <c:pt idx="3">
                  <c:v>3-6 months</c:v>
                </c:pt>
                <c:pt idx="4">
                  <c:v>6-9 months</c:v>
                </c:pt>
                <c:pt idx="5">
                  <c:v>9-12 months</c:v>
                </c:pt>
              </c:strCache>
            </c:strRef>
          </c:cat>
          <c:val>
            <c:numRef>
              <c:f>'1-Population'!$C$26:$C$31</c:f>
              <c:numCache>
                <c:formatCode>0</c:formatCode>
                <c:ptCount val="6"/>
              </c:numCache>
            </c:numRef>
          </c:val>
          <c:smooth val="0"/>
          <c:extLst>
            <c:ext xmlns:c16="http://schemas.microsoft.com/office/drawing/2014/chart" uri="{C3380CC4-5D6E-409C-BE32-E72D297353CC}">
              <c16:uniqueId val="{00000000-99A3-4762-A8CA-199B6C171AF5}"/>
            </c:ext>
          </c:extLst>
        </c:ser>
        <c:ser>
          <c:idx val="2"/>
          <c:order val="1"/>
          <c:tx>
            <c:v>Singles in Shelters (2018)</c:v>
          </c:tx>
          <c:marker>
            <c:symbol val="none"/>
          </c:marker>
          <c:cat>
            <c:strRef>
              <c:f>'1-Population'!$A$26:$A$31</c:f>
              <c:strCache>
                <c:ptCount val="6"/>
                <c:pt idx="0">
                  <c:v>1-7 days</c:v>
                </c:pt>
                <c:pt idx="1">
                  <c:v>8-30 days</c:v>
                </c:pt>
                <c:pt idx="2">
                  <c:v>1-3 months</c:v>
                </c:pt>
                <c:pt idx="3">
                  <c:v>3-6 months</c:v>
                </c:pt>
                <c:pt idx="4">
                  <c:v>6-9 months</c:v>
                </c:pt>
                <c:pt idx="5">
                  <c:v>9-12 months</c:v>
                </c:pt>
              </c:strCache>
            </c:strRef>
          </c:cat>
          <c:val>
            <c:numRef>
              <c:f>'1-Population'!$I$26:$I$31</c:f>
              <c:numCache>
                <c:formatCode>0</c:formatCode>
                <c:ptCount val="6"/>
              </c:numCache>
            </c:numRef>
          </c:val>
          <c:smooth val="0"/>
          <c:extLst>
            <c:ext xmlns:c16="http://schemas.microsoft.com/office/drawing/2014/chart" uri="{C3380CC4-5D6E-409C-BE32-E72D297353CC}">
              <c16:uniqueId val="{00000001-99A3-4762-A8CA-199B6C171AF5}"/>
            </c:ext>
          </c:extLst>
        </c:ser>
        <c:ser>
          <c:idx val="4"/>
          <c:order val="2"/>
          <c:tx>
            <c:v>Singles in Shelters (2019)</c:v>
          </c:tx>
          <c:spPr>
            <a:ln>
              <a:solidFill>
                <a:schemeClr val="tx1"/>
              </a:solidFill>
            </a:ln>
          </c:spPr>
          <c:marker>
            <c:symbol val="none"/>
          </c:marker>
          <c:cat>
            <c:strRef>
              <c:f>'1-Population'!$A$26:$A$31</c:f>
              <c:strCache>
                <c:ptCount val="6"/>
                <c:pt idx="0">
                  <c:v>1-7 days</c:v>
                </c:pt>
                <c:pt idx="1">
                  <c:v>8-30 days</c:v>
                </c:pt>
                <c:pt idx="2">
                  <c:v>1-3 months</c:v>
                </c:pt>
                <c:pt idx="3">
                  <c:v>3-6 months</c:v>
                </c:pt>
                <c:pt idx="4">
                  <c:v>6-9 months</c:v>
                </c:pt>
                <c:pt idx="5">
                  <c:v>9-12 months</c:v>
                </c:pt>
              </c:strCache>
            </c:strRef>
          </c:cat>
          <c:val>
            <c:numRef>
              <c:f>'1-Population'!$O$26:$O$31</c:f>
              <c:numCache>
                <c:formatCode>0</c:formatCode>
                <c:ptCount val="6"/>
              </c:numCache>
            </c:numRef>
          </c:val>
          <c:smooth val="0"/>
          <c:extLst>
            <c:ext xmlns:c16="http://schemas.microsoft.com/office/drawing/2014/chart" uri="{C3380CC4-5D6E-409C-BE32-E72D297353CC}">
              <c16:uniqueId val="{00000002-99A3-4762-A8CA-199B6C171AF5}"/>
            </c:ext>
          </c:extLst>
        </c:ser>
        <c:dLbls>
          <c:showLegendKey val="0"/>
          <c:showVal val="0"/>
          <c:showCatName val="0"/>
          <c:showSerName val="0"/>
          <c:showPercent val="0"/>
          <c:showBubbleSize val="0"/>
        </c:dLbls>
        <c:smooth val="0"/>
        <c:axId val="342982824"/>
        <c:axId val="342983216"/>
      </c:lineChart>
      <c:catAx>
        <c:axId val="342982824"/>
        <c:scaling>
          <c:orientation val="minMax"/>
        </c:scaling>
        <c:delete val="0"/>
        <c:axPos val="b"/>
        <c:numFmt formatCode="General" sourceLinked="1"/>
        <c:majorTickMark val="out"/>
        <c:minorTickMark val="none"/>
        <c:tickLblPos val="nextTo"/>
        <c:txPr>
          <a:bodyPr/>
          <a:lstStyle/>
          <a:p>
            <a:pPr>
              <a:defRPr sz="1050"/>
            </a:pPr>
            <a:endParaRPr lang="en-US"/>
          </a:p>
        </c:txPr>
        <c:crossAx val="342983216"/>
        <c:crosses val="autoZero"/>
        <c:auto val="1"/>
        <c:lblAlgn val="ctr"/>
        <c:lblOffset val="100"/>
        <c:noMultiLvlLbl val="0"/>
      </c:catAx>
      <c:valAx>
        <c:axId val="342983216"/>
        <c:scaling>
          <c:orientation val="minMax"/>
        </c:scaling>
        <c:delete val="0"/>
        <c:axPos val="l"/>
        <c:majorGridlines/>
        <c:numFmt formatCode="0" sourceLinked="1"/>
        <c:majorTickMark val="out"/>
        <c:minorTickMark val="none"/>
        <c:tickLblPos val="nextTo"/>
        <c:crossAx val="342982824"/>
        <c:crosses val="autoZero"/>
        <c:crossBetween val="between"/>
      </c:valAx>
    </c:plotArea>
    <c:legend>
      <c:legendPos val="r"/>
      <c:layout>
        <c:manualLayout>
          <c:xMode val="edge"/>
          <c:yMode val="edge"/>
          <c:x val="0"/>
          <c:y val="0.93002257336343142"/>
          <c:w val="1"/>
          <c:h val="6.3205417607223091E-2"/>
        </c:manualLayout>
      </c:layout>
      <c:overlay val="0"/>
      <c:txPr>
        <a:bodyPr/>
        <a:lstStyle/>
        <a:p>
          <a:pPr>
            <a:defRPr sz="1050"/>
          </a:pPr>
          <a:endParaRPr lang="en-US"/>
        </a:p>
      </c:txPr>
    </c:legend>
    <c:plotVisOnly val="1"/>
    <c:dispBlanksAs val="gap"/>
    <c:showDLblsOverMax val="0"/>
  </c:chart>
  <c:spPr>
    <a:ln>
      <a:noFill/>
    </a:ln>
  </c:spPr>
  <c:printSettings>
    <c:headerFooter/>
    <c:pageMargins b="0.75000000000000433" l="0.70000000000000062" r="0.70000000000000062" t="0.75000000000000433" header="0.30000000000000032" footer="0.30000000000000032"/>
    <c:pageSetup orientation="portrait"/>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78645526452101"/>
          <c:y val="0.13334043647782856"/>
          <c:w val="0.86527023407788728"/>
          <c:h val="0.7150281692495446"/>
        </c:manualLayout>
      </c:layout>
      <c:lineChart>
        <c:grouping val="standard"/>
        <c:varyColors val="0"/>
        <c:ser>
          <c:idx val="0"/>
          <c:order val="0"/>
          <c:tx>
            <c:v>Singles in TH (2017)</c:v>
          </c:tx>
          <c:marker>
            <c:symbol val="none"/>
          </c:marker>
          <c:cat>
            <c:strRef>
              <c:f>'1-Population'!$A$26:$A$31</c:f>
              <c:strCache>
                <c:ptCount val="6"/>
                <c:pt idx="0">
                  <c:v>1-7 days</c:v>
                </c:pt>
                <c:pt idx="1">
                  <c:v>8-30 days</c:v>
                </c:pt>
                <c:pt idx="2">
                  <c:v>1-3 months</c:v>
                </c:pt>
                <c:pt idx="3">
                  <c:v>3-6 months</c:v>
                </c:pt>
                <c:pt idx="4">
                  <c:v>6-9 months</c:v>
                </c:pt>
                <c:pt idx="5">
                  <c:v>9-12 months</c:v>
                </c:pt>
              </c:strCache>
            </c:strRef>
          </c:cat>
          <c:val>
            <c:numRef>
              <c:f>'1-Population'!$D$26:$D$31</c:f>
              <c:numCache>
                <c:formatCode>0</c:formatCode>
                <c:ptCount val="6"/>
              </c:numCache>
            </c:numRef>
          </c:val>
          <c:smooth val="0"/>
          <c:extLst>
            <c:ext xmlns:c16="http://schemas.microsoft.com/office/drawing/2014/chart" uri="{C3380CC4-5D6E-409C-BE32-E72D297353CC}">
              <c16:uniqueId val="{00000000-F3D4-4282-AE10-22F5FCFE6AF0}"/>
            </c:ext>
          </c:extLst>
        </c:ser>
        <c:ser>
          <c:idx val="1"/>
          <c:order val="1"/>
          <c:tx>
            <c:v>Singles in TH (2018)</c:v>
          </c:tx>
          <c:marker>
            <c:symbol val="none"/>
          </c:marker>
          <c:cat>
            <c:strRef>
              <c:f>'1-Population'!$A$26:$A$31</c:f>
              <c:strCache>
                <c:ptCount val="6"/>
                <c:pt idx="0">
                  <c:v>1-7 days</c:v>
                </c:pt>
                <c:pt idx="1">
                  <c:v>8-30 days</c:v>
                </c:pt>
                <c:pt idx="2">
                  <c:v>1-3 months</c:v>
                </c:pt>
                <c:pt idx="3">
                  <c:v>3-6 months</c:v>
                </c:pt>
                <c:pt idx="4">
                  <c:v>6-9 months</c:v>
                </c:pt>
                <c:pt idx="5">
                  <c:v>9-12 months</c:v>
                </c:pt>
              </c:strCache>
            </c:strRef>
          </c:cat>
          <c:val>
            <c:numRef>
              <c:f>'1-Population'!$J$26:$J$31</c:f>
              <c:numCache>
                <c:formatCode>0</c:formatCode>
                <c:ptCount val="6"/>
              </c:numCache>
            </c:numRef>
          </c:val>
          <c:smooth val="0"/>
          <c:extLst>
            <c:ext xmlns:c16="http://schemas.microsoft.com/office/drawing/2014/chart" uri="{C3380CC4-5D6E-409C-BE32-E72D297353CC}">
              <c16:uniqueId val="{00000001-F3D4-4282-AE10-22F5FCFE6AF0}"/>
            </c:ext>
          </c:extLst>
        </c:ser>
        <c:ser>
          <c:idx val="2"/>
          <c:order val="2"/>
          <c:tx>
            <c:v>Singles in TH (2019)</c:v>
          </c:tx>
          <c:spPr>
            <a:ln>
              <a:solidFill>
                <a:srgbClr val="002060"/>
              </a:solidFill>
            </a:ln>
          </c:spPr>
          <c:marker>
            <c:symbol val="none"/>
          </c:marker>
          <c:cat>
            <c:strRef>
              <c:f>'1-Population'!$A$26:$A$31</c:f>
              <c:strCache>
                <c:ptCount val="6"/>
                <c:pt idx="0">
                  <c:v>1-7 days</c:v>
                </c:pt>
                <c:pt idx="1">
                  <c:v>8-30 days</c:v>
                </c:pt>
                <c:pt idx="2">
                  <c:v>1-3 months</c:v>
                </c:pt>
                <c:pt idx="3">
                  <c:v>3-6 months</c:v>
                </c:pt>
                <c:pt idx="4">
                  <c:v>6-9 months</c:v>
                </c:pt>
                <c:pt idx="5">
                  <c:v>9-12 months</c:v>
                </c:pt>
              </c:strCache>
            </c:strRef>
          </c:cat>
          <c:val>
            <c:numRef>
              <c:f>'1-Population'!$P$26:$P$31</c:f>
              <c:numCache>
                <c:formatCode>0</c:formatCode>
                <c:ptCount val="6"/>
              </c:numCache>
            </c:numRef>
          </c:val>
          <c:smooth val="0"/>
          <c:extLst>
            <c:ext xmlns:c16="http://schemas.microsoft.com/office/drawing/2014/chart" uri="{C3380CC4-5D6E-409C-BE32-E72D297353CC}">
              <c16:uniqueId val="{00000002-F3D4-4282-AE10-22F5FCFE6AF0}"/>
            </c:ext>
          </c:extLst>
        </c:ser>
        <c:dLbls>
          <c:showLegendKey val="0"/>
          <c:showVal val="0"/>
          <c:showCatName val="0"/>
          <c:showSerName val="0"/>
          <c:showPercent val="0"/>
          <c:showBubbleSize val="0"/>
        </c:dLbls>
        <c:smooth val="0"/>
        <c:axId val="342980864"/>
        <c:axId val="342978904"/>
      </c:lineChart>
      <c:catAx>
        <c:axId val="342980864"/>
        <c:scaling>
          <c:orientation val="minMax"/>
        </c:scaling>
        <c:delete val="0"/>
        <c:axPos val="b"/>
        <c:numFmt formatCode="General" sourceLinked="1"/>
        <c:majorTickMark val="out"/>
        <c:minorTickMark val="none"/>
        <c:tickLblPos val="nextTo"/>
        <c:txPr>
          <a:bodyPr/>
          <a:lstStyle/>
          <a:p>
            <a:pPr>
              <a:defRPr sz="1100"/>
            </a:pPr>
            <a:endParaRPr lang="en-US"/>
          </a:p>
        </c:txPr>
        <c:crossAx val="342978904"/>
        <c:crosses val="autoZero"/>
        <c:auto val="1"/>
        <c:lblAlgn val="ctr"/>
        <c:lblOffset val="100"/>
        <c:noMultiLvlLbl val="0"/>
      </c:catAx>
      <c:valAx>
        <c:axId val="342978904"/>
        <c:scaling>
          <c:orientation val="minMax"/>
        </c:scaling>
        <c:delete val="0"/>
        <c:axPos val="l"/>
        <c:majorGridlines/>
        <c:numFmt formatCode="0" sourceLinked="1"/>
        <c:majorTickMark val="out"/>
        <c:minorTickMark val="none"/>
        <c:tickLblPos val="nextTo"/>
        <c:crossAx val="342980864"/>
        <c:crosses val="autoZero"/>
        <c:crossBetween val="between"/>
      </c:valAx>
    </c:plotArea>
    <c:legend>
      <c:legendPos val="b"/>
      <c:overlay val="0"/>
      <c:txPr>
        <a:bodyPr/>
        <a:lstStyle/>
        <a:p>
          <a:pPr>
            <a:defRPr sz="1050"/>
          </a:pPr>
          <a:endParaRPr lang="en-US"/>
        </a:p>
      </c:txPr>
    </c:legend>
    <c:plotVisOnly val="1"/>
    <c:dispBlanksAs val="gap"/>
    <c:showDLblsOverMax val="0"/>
  </c:chart>
  <c:spPr>
    <a:ln>
      <a:noFill/>
    </a:ln>
  </c:spPr>
  <c:printSettings>
    <c:headerFooter/>
    <c:pageMargins b="0.75000000000000366" l="0.70000000000000062" r="0.70000000000000062" t="0.7500000000000036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47630157341472"/>
          <c:y val="0.13617129218086449"/>
          <c:w val="0.85995509820532001"/>
          <c:h val="0.68955046224317507"/>
        </c:manualLayout>
      </c:layout>
      <c:lineChart>
        <c:grouping val="standard"/>
        <c:varyColors val="0"/>
        <c:ser>
          <c:idx val="0"/>
          <c:order val="0"/>
          <c:tx>
            <c:v>Persons in Families in TH (2017)</c:v>
          </c:tx>
          <c:marker>
            <c:symbol val="none"/>
          </c:marker>
          <c:cat>
            <c:strRef>
              <c:f>'1-Population'!$A$26:$A$31</c:f>
              <c:strCache>
                <c:ptCount val="6"/>
                <c:pt idx="0">
                  <c:v>1-7 days</c:v>
                </c:pt>
                <c:pt idx="1">
                  <c:v>8-30 days</c:v>
                </c:pt>
                <c:pt idx="2">
                  <c:v>1-3 months</c:v>
                </c:pt>
                <c:pt idx="3">
                  <c:v>3-6 months</c:v>
                </c:pt>
                <c:pt idx="4">
                  <c:v>6-9 months</c:v>
                </c:pt>
                <c:pt idx="5">
                  <c:v>9-12 months</c:v>
                </c:pt>
              </c:strCache>
            </c:strRef>
          </c:cat>
          <c:val>
            <c:numRef>
              <c:f>'1-Population'!$F$26:$F$31</c:f>
              <c:numCache>
                <c:formatCode>0</c:formatCode>
                <c:ptCount val="6"/>
              </c:numCache>
            </c:numRef>
          </c:val>
          <c:smooth val="0"/>
          <c:extLst>
            <c:ext xmlns:c16="http://schemas.microsoft.com/office/drawing/2014/chart" uri="{C3380CC4-5D6E-409C-BE32-E72D297353CC}">
              <c16:uniqueId val="{00000000-6B87-4C10-A1DE-8B8561954887}"/>
            </c:ext>
          </c:extLst>
        </c:ser>
        <c:ser>
          <c:idx val="1"/>
          <c:order val="1"/>
          <c:tx>
            <c:v>Persons in Families in TH (2018)</c:v>
          </c:tx>
          <c:marker>
            <c:symbol val="none"/>
          </c:marker>
          <c:cat>
            <c:strRef>
              <c:f>'1-Population'!$A$26:$A$31</c:f>
              <c:strCache>
                <c:ptCount val="6"/>
                <c:pt idx="0">
                  <c:v>1-7 days</c:v>
                </c:pt>
                <c:pt idx="1">
                  <c:v>8-30 days</c:v>
                </c:pt>
                <c:pt idx="2">
                  <c:v>1-3 months</c:v>
                </c:pt>
                <c:pt idx="3">
                  <c:v>3-6 months</c:v>
                </c:pt>
                <c:pt idx="4">
                  <c:v>6-9 months</c:v>
                </c:pt>
                <c:pt idx="5">
                  <c:v>9-12 months</c:v>
                </c:pt>
              </c:strCache>
            </c:strRef>
          </c:cat>
          <c:val>
            <c:numRef>
              <c:f>'1-Population'!$L$26:$L$31</c:f>
              <c:numCache>
                <c:formatCode>0</c:formatCode>
                <c:ptCount val="6"/>
              </c:numCache>
            </c:numRef>
          </c:val>
          <c:smooth val="0"/>
          <c:extLst>
            <c:ext xmlns:c16="http://schemas.microsoft.com/office/drawing/2014/chart" uri="{C3380CC4-5D6E-409C-BE32-E72D297353CC}">
              <c16:uniqueId val="{00000001-6B87-4C10-A1DE-8B8561954887}"/>
            </c:ext>
          </c:extLst>
        </c:ser>
        <c:ser>
          <c:idx val="2"/>
          <c:order val="2"/>
          <c:tx>
            <c:v>Persons in Families in TH (2019)</c:v>
          </c:tx>
          <c:spPr>
            <a:ln>
              <a:solidFill>
                <a:srgbClr val="002060"/>
              </a:solidFill>
            </a:ln>
          </c:spPr>
          <c:marker>
            <c:symbol val="none"/>
          </c:marker>
          <c:cat>
            <c:strRef>
              <c:f>'1-Population'!$A$26:$A$31</c:f>
              <c:strCache>
                <c:ptCount val="6"/>
                <c:pt idx="0">
                  <c:v>1-7 days</c:v>
                </c:pt>
                <c:pt idx="1">
                  <c:v>8-30 days</c:v>
                </c:pt>
                <c:pt idx="2">
                  <c:v>1-3 months</c:v>
                </c:pt>
                <c:pt idx="3">
                  <c:v>3-6 months</c:v>
                </c:pt>
                <c:pt idx="4">
                  <c:v>6-9 months</c:v>
                </c:pt>
                <c:pt idx="5">
                  <c:v>9-12 months</c:v>
                </c:pt>
              </c:strCache>
            </c:strRef>
          </c:cat>
          <c:val>
            <c:numRef>
              <c:f>'1-Population'!$R$26:$R$31</c:f>
              <c:numCache>
                <c:formatCode>0</c:formatCode>
                <c:ptCount val="6"/>
              </c:numCache>
            </c:numRef>
          </c:val>
          <c:smooth val="0"/>
          <c:extLst>
            <c:ext xmlns:c16="http://schemas.microsoft.com/office/drawing/2014/chart" uri="{C3380CC4-5D6E-409C-BE32-E72D297353CC}">
              <c16:uniqueId val="{00000002-6B87-4C10-A1DE-8B8561954887}"/>
            </c:ext>
          </c:extLst>
        </c:ser>
        <c:dLbls>
          <c:showLegendKey val="0"/>
          <c:showVal val="0"/>
          <c:showCatName val="0"/>
          <c:showSerName val="0"/>
          <c:showPercent val="0"/>
          <c:showBubbleSize val="0"/>
        </c:dLbls>
        <c:smooth val="0"/>
        <c:axId val="342984392"/>
        <c:axId val="342981256"/>
      </c:lineChart>
      <c:catAx>
        <c:axId val="342984392"/>
        <c:scaling>
          <c:orientation val="minMax"/>
        </c:scaling>
        <c:delete val="0"/>
        <c:axPos val="b"/>
        <c:numFmt formatCode="General" sourceLinked="1"/>
        <c:majorTickMark val="out"/>
        <c:minorTickMark val="none"/>
        <c:tickLblPos val="nextTo"/>
        <c:txPr>
          <a:bodyPr/>
          <a:lstStyle/>
          <a:p>
            <a:pPr>
              <a:defRPr sz="1050"/>
            </a:pPr>
            <a:endParaRPr lang="en-US"/>
          </a:p>
        </c:txPr>
        <c:crossAx val="342981256"/>
        <c:crosses val="autoZero"/>
        <c:auto val="1"/>
        <c:lblAlgn val="ctr"/>
        <c:lblOffset val="100"/>
        <c:noMultiLvlLbl val="0"/>
      </c:catAx>
      <c:valAx>
        <c:axId val="342981256"/>
        <c:scaling>
          <c:orientation val="minMax"/>
        </c:scaling>
        <c:delete val="0"/>
        <c:axPos val="l"/>
        <c:majorGridlines/>
        <c:numFmt formatCode="0" sourceLinked="1"/>
        <c:majorTickMark val="out"/>
        <c:minorTickMark val="none"/>
        <c:tickLblPos val="nextTo"/>
        <c:crossAx val="342984392"/>
        <c:crosses val="autoZero"/>
        <c:crossBetween val="between"/>
      </c:valAx>
    </c:plotArea>
    <c:legend>
      <c:legendPos val="r"/>
      <c:layout>
        <c:manualLayout>
          <c:xMode val="edge"/>
          <c:yMode val="edge"/>
          <c:x val="0"/>
          <c:y val="0.88747346072186817"/>
          <c:w val="1"/>
          <c:h val="8.0679405520169875E-2"/>
        </c:manualLayout>
      </c:layout>
      <c:overlay val="0"/>
      <c:txPr>
        <a:bodyPr/>
        <a:lstStyle/>
        <a:p>
          <a:pPr>
            <a:defRPr sz="1050"/>
          </a:pPr>
          <a:endParaRPr lang="en-US"/>
        </a:p>
      </c:txPr>
    </c:legend>
    <c:plotVisOnly val="1"/>
    <c:dispBlanksAs val="gap"/>
    <c:showDLblsOverMax val="0"/>
  </c:chart>
  <c:spPr>
    <a:ln>
      <a:noFill/>
    </a:ln>
  </c:spPr>
  <c:printSettings>
    <c:headerFooter/>
    <c:pageMargins b="0.75000000000000389" l="0.70000000000000062" r="0.70000000000000062" t="0.75000000000000389"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8" Type="http://schemas.openxmlformats.org/officeDocument/2006/relationships/chart" Target="../charts/chart35.xml"/><Relationship Id="rId13" Type="http://schemas.openxmlformats.org/officeDocument/2006/relationships/chart" Target="../charts/chart40.xml"/><Relationship Id="rId18" Type="http://schemas.openxmlformats.org/officeDocument/2006/relationships/chart" Target="../charts/chart45.xml"/><Relationship Id="rId3" Type="http://schemas.openxmlformats.org/officeDocument/2006/relationships/chart" Target="../charts/chart30.xml"/><Relationship Id="rId7" Type="http://schemas.openxmlformats.org/officeDocument/2006/relationships/chart" Target="../charts/chart34.xml"/><Relationship Id="rId12" Type="http://schemas.openxmlformats.org/officeDocument/2006/relationships/chart" Target="../charts/chart39.xml"/><Relationship Id="rId17" Type="http://schemas.openxmlformats.org/officeDocument/2006/relationships/chart" Target="../charts/chart44.xml"/><Relationship Id="rId2" Type="http://schemas.openxmlformats.org/officeDocument/2006/relationships/chart" Target="../charts/chart29.xml"/><Relationship Id="rId16" Type="http://schemas.openxmlformats.org/officeDocument/2006/relationships/chart" Target="../charts/chart43.xml"/><Relationship Id="rId20" Type="http://schemas.openxmlformats.org/officeDocument/2006/relationships/chart" Target="../charts/chart47.xml"/><Relationship Id="rId1" Type="http://schemas.openxmlformats.org/officeDocument/2006/relationships/chart" Target="../charts/chart28.xml"/><Relationship Id="rId6" Type="http://schemas.openxmlformats.org/officeDocument/2006/relationships/chart" Target="../charts/chart33.xml"/><Relationship Id="rId11" Type="http://schemas.openxmlformats.org/officeDocument/2006/relationships/chart" Target="../charts/chart38.xml"/><Relationship Id="rId5" Type="http://schemas.openxmlformats.org/officeDocument/2006/relationships/chart" Target="../charts/chart32.xml"/><Relationship Id="rId15" Type="http://schemas.openxmlformats.org/officeDocument/2006/relationships/chart" Target="../charts/chart42.xml"/><Relationship Id="rId10" Type="http://schemas.openxmlformats.org/officeDocument/2006/relationships/chart" Target="../charts/chart37.xml"/><Relationship Id="rId19" Type="http://schemas.openxmlformats.org/officeDocument/2006/relationships/chart" Target="../charts/chart46.xml"/><Relationship Id="rId4" Type="http://schemas.openxmlformats.org/officeDocument/2006/relationships/chart" Target="../charts/chart31.xml"/><Relationship Id="rId9" Type="http://schemas.openxmlformats.org/officeDocument/2006/relationships/chart" Target="../charts/chart36.xml"/><Relationship Id="rId14" Type="http://schemas.openxmlformats.org/officeDocument/2006/relationships/chart" Target="../charts/chart41.xml"/></Relationships>
</file>

<file path=xl/drawings/_rels/drawing29.xml.rels><?xml version="1.0" encoding="UTF-8" standalone="yes"?>
<Relationships xmlns="http://schemas.openxmlformats.org/package/2006/relationships"><Relationship Id="rId8" Type="http://schemas.openxmlformats.org/officeDocument/2006/relationships/chart" Target="../charts/chart55.xml"/><Relationship Id="rId13" Type="http://schemas.openxmlformats.org/officeDocument/2006/relationships/chart" Target="../charts/chart60.xml"/><Relationship Id="rId3" Type="http://schemas.openxmlformats.org/officeDocument/2006/relationships/chart" Target="../charts/chart50.xml"/><Relationship Id="rId7" Type="http://schemas.openxmlformats.org/officeDocument/2006/relationships/chart" Target="../charts/chart54.xml"/><Relationship Id="rId12" Type="http://schemas.openxmlformats.org/officeDocument/2006/relationships/chart" Target="../charts/chart59.xml"/><Relationship Id="rId2" Type="http://schemas.openxmlformats.org/officeDocument/2006/relationships/chart" Target="../charts/chart49.xml"/><Relationship Id="rId1" Type="http://schemas.openxmlformats.org/officeDocument/2006/relationships/chart" Target="../charts/chart48.xml"/><Relationship Id="rId6" Type="http://schemas.openxmlformats.org/officeDocument/2006/relationships/chart" Target="../charts/chart53.xml"/><Relationship Id="rId11" Type="http://schemas.openxmlformats.org/officeDocument/2006/relationships/chart" Target="../charts/chart58.xml"/><Relationship Id="rId5" Type="http://schemas.openxmlformats.org/officeDocument/2006/relationships/chart" Target="../charts/chart52.xml"/><Relationship Id="rId10" Type="http://schemas.openxmlformats.org/officeDocument/2006/relationships/chart" Target="../charts/chart57.xml"/><Relationship Id="rId4" Type="http://schemas.openxmlformats.org/officeDocument/2006/relationships/chart" Target="../charts/chart51.xml"/><Relationship Id="rId9" Type="http://schemas.openxmlformats.org/officeDocument/2006/relationships/chart" Target="../charts/chart56.xml"/><Relationship Id="rId14" Type="http://schemas.openxmlformats.org/officeDocument/2006/relationships/chart" Target="../charts/chart61.xml"/></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104799</xdr:colOff>
      <xdr:row>0</xdr:row>
      <xdr:rowOff>95250</xdr:rowOff>
    </xdr:from>
    <xdr:to>
      <xdr:col>3</xdr:col>
      <xdr:colOff>500277</xdr:colOff>
      <xdr:row>3</xdr:row>
      <xdr:rowOff>99822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99" y="95250"/>
          <a:ext cx="2224278" cy="576072"/>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cdr:y>
    </cdr:from>
    <cdr:to>
      <cdr:x>1</cdr:x>
      <cdr:y>0.15499</cdr:y>
    </cdr:to>
    <cdr:sp macro="" textlink="">
      <cdr:nvSpPr>
        <cdr:cNvPr id="2" name="TextBox 1"/>
        <cdr:cNvSpPr txBox="1"/>
      </cdr:nvSpPr>
      <cdr:spPr>
        <a:xfrm xmlns:a="http://schemas.openxmlformats.org/drawingml/2006/main">
          <a:off x="0" y="0"/>
          <a:ext cx="5600700" cy="6953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US" sz="1400" b="1"/>
            <a:t>Trends in Length of Stay</a:t>
          </a:r>
        </a:p>
        <a:p xmlns:a="http://schemas.openxmlformats.org/drawingml/2006/main">
          <a:pPr algn="ctr"/>
          <a:r>
            <a:rPr lang="en-US" sz="1400" b="1"/>
            <a:t>Singles in Transitional Housing</a:t>
          </a:r>
        </a:p>
      </cdr:txBody>
    </cdr:sp>
  </cdr:relSizeAnchor>
  <cdr:relSizeAnchor xmlns:cdr="http://schemas.openxmlformats.org/drawingml/2006/chartDrawing">
    <cdr:from>
      <cdr:x>0.00073</cdr:x>
      <cdr:y>0</cdr:y>
    </cdr:from>
    <cdr:to>
      <cdr:x>0.04759</cdr:x>
      <cdr:y>1</cdr:y>
    </cdr:to>
    <cdr:sp macro="" textlink="">
      <cdr:nvSpPr>
        <cdr:cNvPr id="3" name="TextBox 2"/>
        <cdr:cNvSpPr txBox="1"/>
      </cdr:nvSpPr>
      <cdr:spPr>
        <a:xfrm xmlns:a="http://schemas.openxmlformats.org/drawingml/2006/main">
          <a:off x="0" y="0"/>
          <a:ext cx="285750" cy="4486276"/>
        </a:xfrm>
        <a:prstGeom xmlns:a="http://schemas.openxmlformats.org/drawingml/2006/main" prst="rect">
          <a:avLst/>
        </a:prstGeom>
      </cdr:spPr>
      <cdr:txBody>
        <a:bodyPr xmlns:a="http://schemas.openxmlformats.org/drawingml/2006/main" vertOverflow="clip" vert="vert270" wrap="none" rtlCol="0" anchor="ctr"/>
        <a:lstStyle xmlns:a="http://schemas.openxmlformats.org/drawingml/2006/main"/>
        <a:p xmlns:a="http://schemas.openxmlformats.org/drawingml/2006/main">
          <a:pPr algn="ctr"/>
          <a:r>
            <a:rPr lang="en-US" sz="1100" b="1"/>
            <a:t>Total Persons</a:t>
          </a:r>
        </a:p>
      </cdr:txBody>
    </cdr:sp>
  </cdr:relSizeAnchor>
</c:userShapes>
</file>

<file path=xl/drawings/drawing11.xml><?xml version="1.0" encoding="utf-8"?>
<c:userShapes xmlns:c="http://schemas.openxmlformats.org/drawingml/2006/chart">
  <cdr:relSizeAnchor xmlns:cdr="http://schemas.openxmlformats.org/drawingml/2006/chartDrawing">
    <cdr:from>
      <cdr:x>0.37255</cdr:x>
      <cdr:y>0.03609</cdr:y>
    </cdr:from>
    <cdr:to>
      <cdr:x>0.51225</cdr:x>
      <cdr:y>0.23992</cdr:y>
    </cdr:to>
    <cdr:sp macro="" textlink="">
      <cdr:nvSpPr>
        <cdr:cNvPr id="2" name="TextBox 1"/>
        <cdr:cNvSpPr txBox="1"/>
      </cdr:nvSpPr>
      <cdr:spPr>
        <a:xfrm xmlns:a="http://schemas.openxmlformats.org/drawingml/2006/main">
          <a:off x="2390775" y="16192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a:p>
      </cdr:txBody>
    </cdr:sp>
  </cdr:relSizeAnchor>
  <cdr:relSizeAnchor xmlns:cdr="http://schemas.openxmlformats.org/drawingml/2006/chartDrawing">
    <cdr:from>
      <cdr:x>0</cdr:x>
      <cdr:y>0</cdr:y>
    </cdr:from>
    <cdr:to>
      <cdr:x>0.99706</cdr:x>
      <cdr:y>0.14437</cdr:y>
    </cdr:to>
    <cdr:sp macro="" textlink="">
      <cdr:nvSpPr>
        <cdr:cNvPr id="3" name="TextBox 2"/>
        <cdr:cNvSpPr txBox="1"/>
      </cdr:nvSpPr>
      <cdr:spPr>
        <a:xfrm xmlns:a="http://schemas.openxmlformats.org/drawingml/2006/main">
          <a:off x="0" y="0"/>
          <a:ext cx="6457950" cy="647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US" sz="1400" b="1"/>
            <a:t>Trends in Length</a:t>
          </a:r>
          <a:r>
            <a:rPr lang="en-US" sz="1400" b="1" baseline="0"/>
            <a:t> of Stay</a:t>
          </a:r>
        </a:p>
        <a:p xmlns:a="http://schemas.openxmlformats.org/drawingml/2006/main">
          <a:pPr algn="ctr"/>
          <a:r>
            <a:rPr lang="en-US" sz="1400" b="1" baseline="0"/>
            <a:t>Families in Transitional Housing</a:t>
          </a:r>
          <a:r>
            <a:rPr lang="en-US" sz="1400" b="1"/>
            <a:t>  </a:t>
          </a:r>
        </a:p>
      </cdr:txBody>
    </cdr:sp>
  </cdr:relSizeAnchor>
  <cdr:relSizeAnchor xmlns:cdr="http://schemas.openxmlformats.org/drawingml/2006/chartDrawing">
    <cdr:from>
      <cdr:x>0</cdr:x>
      <cdr:y>0</cdr:y>
    </cdr:from>
    <cdr:to>
      <cdr:x>0</cdr:x>
      <cdr:y>0</cdr:y>
    </cdr:to>
    <cdr:sp macro="" textlink="">
      <cdr:nvSpPr>
        <cdr:cNvPr id="4" name="TextBox 3"/>
        <cdr:cNvSpPr txBox="1"/>
      </cdr:nvSpPr>
      <cdr:spPr>
        <a:xfrm xmlns:a="http://schemas.openxmlformats.org/drawingml/2006/main">
          <a:off x="0" y="0"/>
          <a:ext cx="333375" cy="4486276"/>
        </a:xfrm>
        <a:prstGeom xmlns:a="http://schemas.openxmlformats.org/drawingml/2006/main" prst="rect">
          <a:avLst/>
        </a:prstGeom>
      </cdr:spPr>
      <cdr:txBody>
        <a:bodyPr xmlns:a="http://schemas.openxmlformats.org/drawingml/2006/main" vertOverflow="clip" vert="vert270" wrap="none" rtlCol="0" anchor="ctr"/>
        <a:lstStyle xmlns:a="http://schemas.openxmlformats.org/drawingml/2006/main"/>
        <a:p xmlns:a="http://schemas.openxmlformats.org/drawingml/2006/main">
          <a:pPr algn="ctr"/>
          <a:r>
            <a:rPr lang="en-US" sz="1100" b="1"/>
            <a:t>Total Persons</a:t>
          </a:r>
        </a:p>
      </cdr:txBody>
    </cdr:sp>
  </cdr:relSizeAnchor>
  <cdr:relSizeAnchor xmlns:cdr="http://schemas.openxmlformats.org/drawingml/2006/chartDrawing">
    <cdr:from>
      <cdr:x>0</cdr:x>
      <cdr:y>0.13376</cdr:y>
    </cdr:from>
    <cdr:to>
      <cdr:x>0.06102</cdr:x>
      <cdr:y>0.85987</cdr:y>
    </cdr:to>
    <cdr:sp macro="" textlink="">
      <cdr:nvSpPr>
        <cdr:cNvPr id="5" name="TextBox 4"/>
        <cdr:cNvSpPr txBox="1"/>
      </cdr:nvSpPr>
      <cdr:spPr>
        <a:xfrm xmlns:a="http://schemas.openxmlformats.org/drawingml/2006/main">
          <a:off x="0" y="600075"/>
          <a:ext cx="295275" cy="3257550"/>
        </a:xfrm>
        <a:prstGeom xmlns:a="http://schemas.openxmlformats.org/drawingml/2006/main" prst="rect">
          <a:avLst/>
        </a:prstGeom>
      </cdr:spPr>
      <cdr:txBody>
        <a:bodyPr xmlns:a="http://schemas.openxmlformats.org/drawingml/2006/main" vertOverflow="clip" vert="vert270" wrap="none" rtlCol="0" anchor="ctr"/>
        <a:lstStyle xmlns:a="http://schemas.openxmlformats.org/drawingml/2006/main"/>
        <a:p xmlns:a="http://schemas.openxmlformats.org/drawingml/2006/main">
          <a:pPr algn="ctr"/>
          <a:r>
            <a:rPr lang="en-US" sz="1100" b="1"/>
            <a:t>Total Persons</a:t>
          </a:r>
        </a:p>
      </cdr:txBody>
    </cdr:sp>
  </cdr:relSizeAnchor>
</c:userShapes>
</file>

<file path=xl/drawings/drawing12.xml><?xml version="1.0" encoding="utf-8"?>
<c:userShapes xmlns:c="http://schemas.openxmlformats.org/drawingml/2006/chart">
  <cdr:relSizeAnchor xmlns:cdr="http://schemas.openxmlformats.org/drawingml/2006/chartDrawing">
    <cdr:from>
      <cdr:x>0.41949</cdr:x>
      <cdr:y>0.06779</cdr:y>
    </cdr:from>
    <cdr:to>
      <cdr:x>0.42726</cdr:x>
      <cdr:y>0.0774</cdr:y>
    </cdr:to>
    <cdr:sp macro="" textlink="">
      <cdr:nvSpPr>
        <cdr:cNvPr id="2" name="TextBox 1"/>
        <cdr:cNvSpPr txBox="1"/>
      </cdr:nvSpPr>
      <cdr:spPr>
        <a:xfrm xmlns:a="http://schemas.openxmlformats.org/drawingml/2006/main">
          <a:off x="2543175" y="306706"/>
          <a:ext cx="4571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a:p>
      </cdr:txBody>
    </cdr:sp>
  </cdr:relSizeAnchor>
  <cdr:relSizeAnchor xmlns:cdr="http://schemas.openxmlformats.org/drawingml/2006/chartDrawing">
    <cdr:from>
      <cdr:x>0</cdr:x>
      <cdr:y>0</cdr:y>
    </cdr:from>
    <cdr:to>
      <cdr:x>0</cdr:x>
      <cdr:y>0</cdr:y>
    </cdr:to>
    <cdr:sp macro="" textlink="">
      <cdr:nvSpPr>
        <cdr:cNvPr id="3" name="TextBox 2"/>
        <cdr:cNvSpPr txBox="1"/>
      </cdr:nvSpPr>
      <cdr:spPr>
        <a:xfrm xmlns:a="http://schemas.openxmlformats.org/drawingml/2006/main">
          <a:off x="0" y="0"/>
          <a:ext cx="390525" cy="5915025"/>
        </a:xfrm>
        <a:prstGeom xmlns:a="http://schemas.openxmlformats.org/drawingml/2006/main" prst="rect">
          <a:avLst/>
        </a:prstGeom>
      </cdr:spPr>
      <cdr:txBody>
        <a:bodyPr xmlns:a="http://schemas.openxmlformats.org/drawingml/2006/main" vertOverflow="clip" vert="vert270" wrap="none" rtlCol="0" anchor="ctr"/>
        <a:lstStyle xmlns:a="http://schemas.openxmlformats.org/drawingml/2006/main"/>
        <a:p xmlns:a="http://schemas.openxmlformats.org/drawingml/2006/main">
          <a:pPr algn="ctr"/>
          <a:r>
            <a:rPr lang="en-US" sz="1100" b="1"/>
            <a:t>Total Persons</a:t>
          </a:r>
        </a:p>
      </cdr:txBody>
    </cdr:sp>
  </cdr:relSizeAnchor>
  <cdr:relSizeAnchor xmlns:cdr="http://schemas.openxmlformats.org/drawingml/2006/chartDrawing">
    <cdr:from>
      <cdr:x>0</cdr:x>
      <cdr:y>0</cdr:y>
    </cdr:from>
    <cdr:to>
      <cdr:x>0</cdr:x>
      <cdr:y>0</cdr:y>
    </cdr:to>
    <cdr:sp macro="" textlink="">
      <cdr:nvSpPr>
        <cdr:cNvPr id="4" name="TextBox 3"/>
        <cdr:cNvSpPr txBox="1"/>
      </cdr:nvSpPr>
      <cdr:spPr>
        <a:xfrm xmlns:a="http://schemas.openxmlformats.org/drawingml/2006/main">
          <a:off x="0" y="38135"/>
          <a:ext cx="9944100" cy="66671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US" sz="1400" b="1"/>
            <a:t>Table 9C: Exit Outcomes</a:t>
          </a:r>
          <a:r>
            <a:rPr lang="en-US" sz="1400" b="1" baseline="0"/>
            <a:t> by Exit Type</a:t>
          </a:r>
        </a:p>
        <a:p xmlns:a="http://schemas.openxmlformats.org/drawingml/2006/main">
          <a:pPr algn="ctr"/>
          <a:r>
            <a:rPr lang="en-US" sz="1400" b="1"/>
            <a:t>All</a:t>
          </a:r>
        </a:p>
      </cdr:txBody>
    </cdr:sp>
  </cdr:relSizeAnchor>
  <cdr:relSizeAnchor xmlns:cdr="http://schemas.openxmlformats.org/drawingml/2006/chartDrawing">
    <cdr:from>
      <cdr:x>0</cdr:x>
      <cdr:y>1.67979E-7</cdr:y>
    </cdr:from>
    <cdr:to>
      <cdr:x>1</cdr:x>
      <cdr:y>0.096</cdr:y>
    </cdr:to>
    <cdr:sp macro="" textlink="">
      <cdr:nvSpPr>
        <cdr:cNvPr id="5" name="TextBox 4"/>
        <cdr:cNvSpPr txBox="1"/>
      </cdr:nvSpPr>
      <cdr:spPr>
        <a:xfrm xmlns:a="http://schemas.openxmlformats.org/drawingml/2006/main">
          <a:off x="0" y="1"/>
          <a:ext cx="9886950" cy="57149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US" sz="1400" b="1">
              <a:latin typeface="+mn-lt"/>
              <a:ea typeface="+mn-ea"/>
              <a:cs typeface="+mn-cs"/>
            </a:rPr>
            <a:t>Exit Outcomes</a:t>
          </a:r>
          <a:r>
            <a:rPr lang="en-US" sz="1400" b="1" baseline="0">
              <a:latin typeface="+mn-lt"/>
              <a:ea typeface="+mn-ea"/>
              <a:cs typeface="+mn-cs"/>
            </a:rPr>
            <a:t> by Exit Type</a:t>
          </a:r>
          <a:endParaRPr lang="en-US" sz="1400" b="1"/>
        </a:p>
        <a:p xmlns:a="http://schemas.openxmlformats.org/drawingml/2006/main">
          <a:pPr algn="ctr"/>
          <a:r>
            <a:rPr lang="en-US" sz="1400" b="1">
              <a:latin typeface="+mn-lt"/>
              <a:ea typeface="+mn-ea"/>
              <a:cs typeface="+mn-cs"/>
            </a:rPr>
            <a:t>All</a:t>
          </a:r>
          <a:endParaRPr lang="en-US" sz="1400" b="1"/>
        </a:p>
        <a:p xmlns:a="http://schemas.openxmlformats.org/drawingml/2006/main">
          <a:endParaRPr lang="en-US" sz="1100"/>
        </a:p>
      </cdr:txBody>
    </cdr:sp>
  </cdr:relSizeAnchor>
  <cdr:relSizeAnchor xmlns:cdr="http://schemas.openxmlformats.org/drawingml/2006/chartDrawing">
    <cdr:from>
      <cdr:x>1.01143E-7</cdr:x>
      <cdr:y>0.1024</cdr:y>
    </cdr:from>
    <cdr:to>
      <cdr:x>0.03372</cdr:x>
      <cdr:y>0.8624</cdr:y>
    </cdr:to>
    <cdr:sp macro="" textlink="">
      <cdr:nvSpPr>
        <cdr:cNvPr id="6" name="TextBox 5"/>
        <cdr:cNvSpPr txBox="1"/>
      </cdr:nvSpPr>
      <cdr:spPr>
        <a:xfrm xmlns:a="http://schemas.openxmlformats.org/drawingml/2006/main">
          <a:off x="1" y="609600"/>
          <a:ext cx="333374" cy="4524375"/>
        </a:xfrm>
        <a:prstGeom xmlns:a="http://schemas.openxmlformats.org/drawingml/2006/main" prst="rect">
          <a:avLst/>
        </a:prstGeom>
      </cdr:spPr>
      <cdr:txBody>
        <a:bodyPr xmlns:a="http://schemas.openxmlformats.org/drawingml/2006/main" vertOverflow="clip" vert="vert270" wrap="none" rtlCol="0" anchor="ctr"/>
        <a:lstStyle xmlns:a="http://schemas.openxmlformats.org/drawingml/2006/main"/>
        <a:p xmlns:a="http://schemas.openxmlformats.org/drawingml/2006/main">
          <a:pPr algn="ctr"/>
          <a:r>
            <a:rPr lang="en-US" sz="1100" b="1"/>
            <a:t>Total </a:t>
          </a:r>
          <a:r>
            <a:rPr lang="en-US" sz="1100" b="1" baseline="0"/>
            <a:t> Persons</a:t>
          </a:r>
          <a:endParaRPr lang="en-US" sz="1100" b="1"/>
        </a:p>
      </cdr:txBody>
    </cdr:sp>
  </cdr:relSizeAnchor>
</c:userShapes>
</file>

<file path=xl/drawings/drawing13.xml><?xml version="1.0" encoding="utf-8"?>
<c:userShapes xmlns:c="http://schemas.openxmlformats.org/drawingml/2006/chart">
  <cdr:relSizeAnchor xmlns:cdr="http://schemas.openxmlformats.org/drawingml/2006/chartDrawing">
    <cdr:from>
      <cdr:x>0.00171</cdr:x>
      <cdr:y>0</cdr:y>
    </cdr:from>
    <cdr:to>
      <cdr:x>1</cdr:x>
      <cdr:y>0.13216</cdr:y>
    </cdr:to>
    <cdr:sp macro="" textlink="">
      <cdr:nvSpPr>
        <cdr:cNvPr id="2" name="TextBox 1"/>
        <cdr:cNvSpPr txBox="1"/>
      </cdr:nvSpPr>
      <cdr:spPr>
        <a:xfrm xmlns:a="http://schemas.openxmlformats.org/drawingml/2006/main">
          <a:off x="12086" y="0"/>
          <a:ext cx="7055464" cy="571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US" sz="1400" b="1"/>
            <a:t>Exit</a:t>
          </a:r>
          <a:r>
            <a:rPr lang="en-US" sz="1400" b="1" baseline="0"/>
            <a:t> Outcomes by Program Type</a:t>
          </a:r>
        </a:p>
        <a:p xmlns:a="http://schemas.openxmlformats.org/drawingml/2006/main">
          <a:pPr algn="ctr"/>
          <a:r>
            <a:rPr lang="en-US" sz="1400" b="1" baseline="0"/>
            <a:t>Shelters</a:t>
          </a:r>
          <a:endParaRPr lang="en-US" sz="1400" b="1"/>
        </a:p>
      </cdr:txBody>
    </cdr:sp>
  </cdr:relSizeAnchor>
  <cdr:relSizeAnchor xmlns:cdr="http://schemas.openxmlformats.org/drawingml/2006/chartDrawing">
    <cdr:from>
      <cdr:x>0.00171</cdr:x>
      <cdr:y>0</cdr:y>
    </cdr:from>
    <cdr:to>
      <cdr:x>0.05476</cdr:x>
      <cdr:y>1</cdr:y>
    </cdr:to>
    <cdr:sp macro="" textlink="">
      <cdr:nvSpPr>
        <cdr:cNvPr id="3" name="TextBox 2"/>
        <cdr:cNvSpPr txBox="1"/>
      </cdr:nvSpPr>
      <cdr:spPr>
        <a:xfrm xmlns:a="http://schemas.openxmlformats.org/drawingml/2006/main">
          <a:off x="1" y="0"/>
          <a:ext cx="361950" cy="4305300"/>
        </a:xfrm>
        <a:prstGeom xmlns:a="http://schemas.openxmlformats.org/drawingml/2006/main" prst="rect">
          <a:avLst/>
        </a:prstGeom>
      </cdr:spPr>
      <cdr:txBody>
        <a:bodyPr xmlns:a="http://schemas.openxmlformats.org/drawingml/2006/main" vertOverflow="clip" vert="vert270" wrap="none" rtlCol="0" anchor="ctr"/>
        <a:lstStyle xmlns:a="http://schemas.openxmlformats.org/drawingml/2006/main"/>
        <a:p xmlns:a="http://schemas.openxmlformats.org/drawingml/2006/main">
          <a:pPr algn="ctr"/>
          <a:r>
            <a:rPr lang="en-US" sz="1100" b="1"/>
            <a:t>Total Persons</a:t>
          </a:r>
        </a:p>
      </cdr:txBody>
    </cdr:sp>
  </cdr:relSizeAnchor>
</c:userShapes>
</file>

<file path=xl/drawings/drawing14.xml><?xml version="1.0" encoding="utf-8"?>
<c:userShapes xmlns:c="http://schemas.openxmlformats.org/drawingml/2006/chart">
  <cdr:relSizeAnchor xmlns:cdr="http://schemas.openxmlformats.org/drawingml/2006/chartDrawing">
    <cdr:from>
      <cdr:x>0</cdr:x>
      <cdr:y>0</cdr:y>
    </cdr:from>
    <cdr:to>
      <cdr:x>1</cdr:x>
      <cdr:y>0.14317</cdr:y>
    </cdr:to>
    <cdr:sp macro="" textlink="">
      <cdr:nvSpPr>
        <cdr:cNvPr id="2" name="TextBox 1"/>
        <cdr:cNvSpPr txBox="1"/>
      </cdr:nvSpPr>
      <cdr:spPr>
        <a:xfrm xmlns:a="http://schemas.openxmlformats.org/drawingml/2006/main">
          <a:off x="0" y="0"/>
          <a:ext cx="5419725" cy="62865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US" sz="1400" b="1" baseline="0"/>
            <a:t>Exit Outcomes by Program Type</a:t>
          </a:r>
        </a:p>
        <a:p xmlns:a="http://schemas.openxmlformats.org/drawingml/2006/main">
          <a:pPr algn="ctr"/>
          <a:r>
            <a:rPr lang="en-US" sz="1400" b="1" baseline="0"/>
            <a:t>Transitional Housing</a:t>
          </a:r>
          <a:endParaRPr lang="en-US" sz="1400" b="1"/>
        </a:p>
      </cdr:txBody>
    </cdr:sp>
  </cdr:relSizeAnchor>
  <cdr:relSizeAnchor xmlns:cdr="http://schemas.openxmlformats.org/drawingml/2006/chartDrawing">
    <cdr:from>
      <cdr:x>0.00073</cdr:x>
      <cdr:y>0</cdr:y>
    </cdr:from>
    <cdr:to>
      <cdr:x>0.06038</cdr:x>
      <cdr:y>1</cdr:y>
    </cdr:to>
    <cdr:sp macro="" textlink="">
      <cdr:nvSpPr>
        <cdr:cNvPr id="3" name="TextBox 2"/>
        <cdr:cNvSpPr txBox="1"/>
      </cdr:nvSpPr>
      <cdr:spPr>
        <a:xfrm xmlns:a="http://schemas.openxmlformats.org/drawingml/2006/main">
          <a:off x="0" y="0"/>
          <a:ext cx="352425" cy="4391025"/>
        </a:xfrm>
        <a:prstGeom xmlns:a="http://schemas.openxmlformats.org/drawingml/2006/main" prst="rect">
          <a:avLst/>
        </a:prstGeom>
      </cdr:spPr>
      <cdr:txBody>
        <a:bodyPr xmlns:a="http://schemas.openxmlformats.org/drawingml/2006/main" vertOverflow="clip" vert="vert270" wrap="none" rtlCol="0" anchor="ctr"/>
        <a:lstStyle xmlns:a="http://schemas.openxmlformats.org/drawingml/2006/main"/>
        <a:p xmlns:a="http://schemas.openxmlformats.org/drawingml/2006/main">
          <a:pPr algn="ctr"/>
          <a:r>
            <a:rPr lang="en-US" sz="1100" b="1"/>
            <a:t>Total Persons</a:t>
          </a:r>
        </a:p>
      </cdr:txBody>
    </cdr:sp>
  </cdr:relSizeAnchor>
</c:userShapes>
</file>

<file path=xl/drawings/drawing15.xml><?xml version="1.0" encoding="utf-8"?>
<c:userShapes xmlns:c="http://schemas.openxmlformats.org/drawingml/2006/chart">
  <cdr:relSizeAnchor xmlns:cdr="http://schemas.openxmlformats.org/drawingml/2006/chartDrawing">
    <cdr:from>
      <cdr:x>0.00171</cdr:x>
      <cdr:y>0</cdr:y>
    </cdr:from>
    <cdr:to>
      <cdr:x>1</cdr:x>
      <cdr:y>0.1413</cdr:y>
    </cdr:to>
    <cdr:sp macro="" textlink="">
      <cdr:nvSpPr>
        <cdr:cNvPr id="2" name="TextBox 1"/>
        <cdr:cNvSpPr txBox="1"/>
      </cdr:nvSpPr>
      <cdr:spPr>
        <a:xfrm xmlns:a="http://schemas.openxmlformats.org/drawingml/2006/main">
          <a:off x="0" y="0"/>
          <a:ext cx="5543551" cy="6191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US" sz="1400" b="1"/>
            <a:t>Exit Outcomes by Program Type</a:t>
          </a:r>
        </a:p>
        <a:p xmlns:a="http://schemas.openxmlformats.org/drawingml/2006/main">
          <a:pPr algn="ctr"/>
          <a:r>
            <a:rPr lang="en-US" sz="1400" b="1"/>
            <a:t>Rapid</a:t>
          </a:r>
          <a:r>
            <a:rPr lang="en-US" sz="1400" b="1" baseline="0"/>
            <a:t> Re-Housing</a:t>
          </a:r>
          <a:endParaRPr lang="en-US" sz="1400" b="1"/>
        </a:p>
      </cdr:txBody>
    </cdr:sp>
  </cdr:relSizeAnchor>
  <cdr:relSizeAnchor xmlns:cdr="http://schemas.openxmlformats.org/drawingml/2006/chartDrawing">
    <cdr:from>
      <cdr:x>0.00171</cdr:x>
      <cdr:y>0</cdr:y>
    </cdr:from>
    <cdr:to>
      <cdr:x>0.05279</cdr:x>
      <cdr:y>1</cdr:y>
    </cdr:to>
    <cdr:sp macro="" textlink="">
      <cdr:nvSpPr>
        <cdr:cNvPr id="3" name="TextBox 2"/>
        <cdr:cNvSpPr txBox="1"/>
      </cdr:nvSpPr>
      <cdr:spPr>
        <a:xfrm xmlns:a="http://schemas.openxmlformats.org/drawingml/2006/main">
          <a:off x="1" y="0"/>
          <a:ext cx="352426" cy="4381500"/>
        </a:xfrm>
        <a:prstGeom xmlns:a="http://schemas.openxmlformats.org/drawingml/2006/main" prst="rect">
          <a:avLst/>
        </a:prstGeom>
      </cdr:spPr>
      <cdr:txBody>
        <a:bodyPr xmlns:a="http://schemas.openxmlformats.org/drawingml/2006/main" vertOverflow="clip" vert="vert270" wrap="none" rtlCol="0" anchor="ctr"/>
        <a:lstStyle xmlns:a="http://schemas.openxmlformats.org/drawingml/2006/main"/>
        <a:p xmlns:a="http://schemas.openxmlformats.org/drawingml/2006/main">
          <a:pPr algn="ctr"/>
          <a:r>
            <a:rPr lang="en-US" sz="1100" b="1"/>
            <a:t>Total Persons</a:t>
          </a:r>
        </a:p>
      </cdr:txBody>
    </cdr:sp>
  </cdr:relSizeAnchor>
</c:userShapes>
</file>

<file path=xl/drawings/drawing16.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2" name="TextBox 1"/>
        <cdr:cNvSpPr txBox="1"/>
      </cdr:nvSpPr>
      <cdr:spPr>
        <a:xfrm xmlns:a="http://schemas.openxmlformats.org/drawingml/2006/main">
          <a:off x="0" y="1"/>
          <a:ext cx="5400674" cy="666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US" sz="1400" b="1"/>
            <a:t>Table 8D: Exit</a:t>
          </a:r>
          <a:r>
            <a:rPr lang="en-US" sz="1400" b="1" baseline="0"/>
            <a:t> Outcomes by Program Type</a:t>
          </a:r>
        </a:p>
        <a:p xmlns:a="http://schemas.openxmlformats.org/drawingml/2006/main">
          <a:pPr algn="ctr"/>
          <a:r>
            <a:rPr lang="en-US" sz="1400" b="1" baseline="0"/>
            <a:t>Supportive Services Only</a:t>
          </a:r>
          <a:endParaRPr lang="en-US" sz="1400" b="1"/>
        </a:p>
      </cdr:txBody>
    </cdr:sp>
  </cdr:relSizeAnchor>
  <cdr:relSizeAnchor xmlns:cdr="http://schemas.openxmlformats.org/drawingml/2006/chartDrawing">
    <cdr:from>
      <cdr:x>0</cdr:x>
      <cdr:y>0</cdr:y>
    </cdr:from>
    <cdr:to>
      <cdr:x>0</cdr:x>
      <cdr:y>0</cdr:y>
    </cdr:to>
    <cdr:sp macro="" textlink="">
      <cdr:nvSpPr>
        <cdr:cNvPr id="3" name="TextBox 2"/>
        <cdr:cNvSpPr txBox="1"/>
      </cdr:nvSpPr>
      <cdr:spPr>
        <a:xfrm xmlns:a="http://schemas.openxmlformats.org/drawingml/2006/main">
          <a:off x="0" y="0"/>
          <a:ext cx="333375" cy="4371975"/>
        </a:xfrm>
        <a:prstGeom xmlns:a="http://schemas.openxmlformats.org/drawingml/2006/main" prst="rect">
          <a:avLst/>
        </a:prstGeom>
      </cdr:spPr>
      <cdr:txBody>
        <a:bodyPr xmlns:a="http://schemas.openxmlformats.org/drawingml/2006/main" vertOverflow="clip" vert="vert270" wrap="none" rtlCol="0" anchor="ctr"/>
        <a:lstStyle xmlns:a="http://schemas.openxmlformats.org/drawingml/2006/main"/>
        <a:p xmlns:a="http://schemas.openxmlformats.org/drawingml/2006/main">
          <a:pPr algn="ctr"/>
          <a:r>
            <a:rPr lang="en-US" sz="1100" b="1"/>
            <a:t>Total Persons</a:t>
          </a:r>
        </a:p>
      </cdr:txBody>
    </cdr:sp>
  </cdr:relSizeAnchor>
  <cdr:relSizeAnchor xmlns:cdr="http://schemas.openxmlformats.org/drawingml/2006/chartDrawing">
    <cdr:from>
      <cdr:x>0</cdr:x>
      <cdr:y>0</cdr:y>
    </cdr:from>
    <cdr:to>
      <cdr:x>1</cdr:x>
      <cdr:y>0.17312</cdr:y>
    </cdr:to>
    <cdr:sp macro="" textlink="">
      <cdr:nvSpPr>
        <cdr:cNvPr id="6" name="TextBox 5"/>
        <cdr:cNvSpPr txBox="1"/>
      </cdr:nvSpPr>
      <cdr:spPr>
        <a:xfrm xmlns:a="http://schemas.openxmlformats.org/drawingml/2006/main">
          <a:off x="0" y="0"/>
          <a:ext cx="4714875" cy="7239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US" sz="1400" b="1"/>
            <a:t>Exit Outcomes by Program Type</a:t>
          </a:r>
        </a:p>
        <a:p xmlns:a="http://schemas.openxmlformats.org/drawingml/2006/main">
          <a:pPr algn="ctr"/>
          <a:r>
            <a:rPr lang="en-US" sz="1400" b="1"/>
            <a:t>Street Outreach</a:t>
          </a:r>
        </a:p>
      </cdr:txBody>
    </cdr:sp>
  </cdr:relSizeAnchor>
</c:userShapes>
</file>

<file path=xl/drawings/drawing17.xml><?xml version="1.0" encoding="utf-8"?>
<c:userShapes xmlns:c="http://schemas.openxmlformats.org/drawingml/2006/chart">
  <cdr:relSizeAnchor xmlns:cdr="http://schemas.openxmlformats.org/drawingml/2006/chartDrawing">
    <cdr:from>
      <cdr:x>0</cdr:x>
      <cdr:y>0.00464</cdr:y>
    </cdr:from>
    <cdr:to>
      <cdr:x>1</cdr:x>
      <cdr:y>0.05937</cdr:y>
    </cdr:to>
    <cdr:sp macro="" textlink="">
      <cdr:nvSpPr>
        <cdr:cNvPr id="2" name="TextBox 1"/>
        <cdr:cNvSpPr txBox="1"/>
      </cdr:nvSpPr>
      <cdr:spPr>
        <a:xfrm xmlns:a="http://schemas.openxmlformats.org/drawingml/2006/main">
          <a:off x="0" y="0"/>
          <a:ext cx="11191875" cy="40005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rtl="0">
            <a:defRPr sz="1000"/>
          </a:pPr>
          <a:r>
            <a:rPr lang="en-US" sz="1400" b="1" i="0" u="none" strike="noStrike" baseline="0">
              <a:solidFill>
                <a:srgbClr val="000000"/>
              </a:solidFill>
              <a:latin typeface="Calibri"/>
            </a:rPr>
            <a:t>Table 10: Rate of Return to Homelessness</a:t>
          </a:r>
        </a:p>
      </cdr:txBody>
    </cdr:sp>
  </cdr:relSizeAnchor>
  <cdr:relSizeAnchor xmlns:cdr="http://schemas.openxmlformats.org/drawingml/2006/chartDrawing">
    <cdr:from>
      <cdr:x>0.02553</cdr:x>
      <cdr:y>0.46428</cdr:y>
    </cdr:from>
    <cdr:to>
      <cdr:x>0.02962</cdr:x>
      <cdr:y>0.47542</cdr:y>
    </cdr:to>
    <cdr:sp macro="" textlink="">
      <cdr:nvSpPr>
        <cdr:cNvPr id="3" name="TextBox 2"/>
        <cdr:cNvSpPr txBox="1"/>
      </cdr:nvSpPr>
      <cdr:spPr>
        <a:xfrm xmlns:a="http://schemas.openxmlformats.org/drawingml/2006/main">
          <a:off x="285750" y="2181226"/>
          <a:ext cx="45719" cy="45719"/>
        </a:xfrm>
        <a:prstGeom xmlns:a="http://schemas.openxmlformats.org/drawingml/2006/main" prst="rect">
          <a:avLst/>
        </a:prstGeom>
      </cdr:spPr>
      <cdr:txBody>
        <a:bodyPr xmlns:a="http://schemas.openxmlformats.org/drawingml/2006/main" vertOverflow="clip" vert="vert270" wrap="square" rtlCol="0" anchor="ctr"/>
        <a:lstStyle xmlns:a="http://schemas.openxmlformats.org/drawingml/2006/main"/>
        <a:p xmlns:a="http://schemas.openxmlformats.org/drawingml/2006/main">
          <a:endParaRPr lang="en-US"/>
        </a:p>
      </cdr:txBody>
    </cdr:sp>
  </cdr:relSizeAnchor>
  <cdr:relSizeAnchor xmlns:cdr="http://schemas.openxmlformats.org/drawingml/2006/chartDrawing">
    <cdr:from>
      <cdr:x>0</cdr:x>
      <cdr:y>0.00464</cdr:y>
    </cdr:from>
    <cdr:to>
      <cdr:x>0.03404</cdr:x>
      <cdr:y>1</cdr:y>
    </cdr:to>
    <cdr:sp macro="" textlink="">
      <cdr:nvSpPr>
        <cdr:cNvPr id="4" name="TextBox 3"/>
        <cdr:cNvSpPr txBox="1"/>
      </cdr:nvSpPr>
      <cdr:spPr>
        <a:xfrm xmlns:a="http://schemas.openxmlformats.org/drawingml/2006/main">
          <a:off x="0" y="0"/>
          <a:ext cx="381000" cy="4391025"/>
        </a:xfrm>
        <a:prstGeom xmlns:a="http://schemas.openxmlformats.org/drawingml/2006/main" prst="rect">
          <a:avLst/>
        </a:prstGeom>
      </cdr:spPr>
      <cdr:txBody>
        <a:bodyPr xmlns:a="http://schemas.openxmlformats.org/drawingml/2006/main" vertOverflow="clip" vert="vert270" wrap="none" rtlCol="0" anchor="ctr"/>
        <a:lstStyle xmlns:a="http://schemas.openxmlformats.org/drawingml/2006/main"/>
        <a:p xmlns:a="http://schemas.openxmlformats.org/drawingml/2006/main">
          <a:pPr algn="ctr"/>
          <a:r>
            <a:rPr lang="en-US" sz="1100" b="1"/>
            <a:t>Percentage Return to</a:t>
          </a:r>
        </a:p>
      </cdr:txBody>
    </cdr:sp>
  </cdr:relSizeAnchor>
  <cdr:relSizeAnchor xmlns:cdr="http://schemas.openxmlformats.org/drawingml/2006/chartDrawing">
    <cdr:from>
      <cdr:x>0.02553</cdr:x>
      <cdr:y>0.46428</cdr:y>
    </cdr:from>
    <cdr:to>
      <cdr:x>0.02962</cdr:x>
      <cdr:y>0.47542</cdr:y>
    </cdr:to>
    <cdr:sp macro="" textlink="">
      <cdr:nvSpPr>
        <cdr:cNvPr id="6" name="TextBox 2"/>
        <cdr:cNvSpPr txBox="1"/>
      </cdr:nvSpPr>
      <cdr:spPr>
        <a:xfrm xmlns:a="http://schemas.openxmlformats.org/drawingml/2006/main">
          <a:off x="285750" y="2181226"/>
          <a:ext cx="45719" cy="45719"/>
        </a:xfrm>
        <a:prstGeom xmlns:a="http://schemas.openxmlformats.org/drawingml/2006/main" prst="rect">
          <a:avLst/>
        </a:prstGeom>
      </cdr:spPr>
      <cdr:txBody>
        <a:bodyPr xmlns:a="http://schemas.openxmlformats.org/drawingml/2006/main" vertOverflow="clip" vert="vert270" wrap="square" rtlCol="0" anchor="ctr"/>
        <a:lstStyle xmlns:a="http://schemas.openxmlformats.org/drawingml/2006/main"/>
        <a:p xmlns:a="http://schemas.openxmlformats.org/drawingml/2006/main">
          <a:endParaRPr lang="en-US"/>
        </a:p>
      </cdr:txBody>
    </cdr:sp>
  </cdr:relSizeAnchor>
  <cdr:relSizeAnchor xmlns:cdr="http://schemas.openxmlformats.org/drawingml/2006/chartDrawing">
    <cdr:from>
      <cdr:x>0</cdr:x>
      <cdr:y>0.00464</cdr:y>
    </cdr:from>
    <cdr:to>
      <cdr:x>0.03404</cdr:x>
      <cdr:y>1</cdr:y>
    </cdr:to>
    <cdr:sp macro="" textlink="">
      <cdr:nvSpPr>
        <cdr:cNvPr id="7" name="TextBox 3"/>
        <cdr:cNvSpPr txBox="1"/>
      </cdr:nvSpPr>
      <cdr:spPr>
        <a:xfrm xmlns:a="http://schemas.openxmlformats.org/drawingml/2006/main">
          <a:off x="0" y="0"/>
          <a:ext cx="381000" cy="4391025"/>
        </a:xfrm>
        <a:prstGeom xmlns:a="http://schemas.openxmlformats.org/drawingml/2006/main" prst="rect">
          <a:avLst/>
        </a:prstGeom>
      </cdr:spPr>
      <cdr:txBody>
        <a:bodyPr xmlns:a="http://schemas.openxmlformats.org/drawingml/2006/main" vertOverflow="clip" vert="vert270" wrap="none" rtlCol="0" anchor="ctr"/>
        <a:lstStyle xmlns:a="http://schemas.openxmlformats.org/drawingml/2006/main"/>
        <a:p xmlns:a="http://schemas.openxmlformats.org/drawingml/2006/main">
          <a:pPr algn="ctr"/>
          <a:r>
            <a:rPr lang="en-US" sz="1100" b="1"/>
            <a:t>Percentage Return to</a:t>
          </a:r>
        </a:p>
      </cdr:txBody>
    </cdr:sp>
  </cdr:relSizeAnchor>
  <cdr:relSizeAnchor xmlns:cdr="http://schemas.openxmlformats.org/drawingml/2006/chartDrawing">
    <cdr:from>
      <cdr:x>0.02553</cdr:x>
      <cdr:y>0.46428</cdr:y>
    </cdr:from>
    <cdr:to>
      <cdr:x>0.02962</cdr:x>
      <cdr:y>0.47542</cdr:y>
    </cdr:to>
    <cdr:sp macro="" textlink="">
      <cdr:nvSpPr>
        <cdr:cNvPr id="9" name="TextBox 2"/>
        <cdr:cNvSpPr txBox="1"/>
      </cdr:nvSpPr>
      <cdr:spPr>
        <a:xfrm xmlns:a="http://schemas.openxmlformats.org/drawingml/2006/main">
          <a:off x="285750" y="2181226"/>
          <a:ext cx="45719" cy="45719"/>
        </a:xfrm>
        <a:prstGeom xmlns:a="http://schemas.openxmlformats.org/drawingml/2006/main" prst="rect">
          <a:avLst/>
        </a:prstGeom>
      </cdr:spPr>
      <cdr:txBody>
        <a:bodyPr xmlns:a="http://schemas.openxmlformats.org/drawingml/2006/main" vertOverflow="clip" vert="vert270" wrap="square" rtlCol="0" anchor="ctr"/>
        <a:lstStyle xmlns:a="http://schemas.openxmlformats.org/drawingml/2006/main"/>
        <a:p xmlns:a="http://schemas.openxmlformats.org/drawingml/2006/main">
          <a:endParaRPr lang="en-US"/>
        </a:p>
      </cdr:txBody>
    </cdr:sp>
  </cdr:relSizeAnchor>
  <cdr:relSizeAnchor xmlns:cdr="http://schemas.openxmlformats.org/drawingml/2006/chartDrawing">
    <cdr:from>
      <cdr:x>0</cdr:x>
      <cdr:y>0.00464</cdr:y>
    </cdr:from>
    <cdr:to>
      <cdr:x>0.03404</cdr:x>
      <cdr:y>1</cdr:y>
    </cdr:to>
    <cdr:sp macro="" textlink="">
      <cdr:nvSpPr>
        <cdr:cNvPr id="10" name="TextBox 3"/>
        <cdr:cNvSpPr txBox="1"/>
      </cdr:nvSpPr>
      <cdr:spPr>
        <a:xfrm xmlns:a="http://schemas.openxmlformats.org/drawingml/2006/main">
          <a:off x="0" y="0"/>
          <a:ext cx="381000" cy="4391025"/>
        </a:xfrm>
        <a:prstGeom xmlns:a="http://schemas.openxmlformats.org/drawingml/2006/main" prst="rect">
          <a:avLst/>
        </a:prstGeom>
      </cdr:spPr>
      <cdr:txBody>
        <a:bodyPr xmlns:a="http://schemas.openxmlformats.org/drawingml/2006/main" vertOverflow="clip" vert="vert270" wrap="none" rtlCol="0" anchor="ctr"/>
        <a:lstStyle xmlns:a="http://schemas.openxmlformats.org/drawingml/2006/main"/>
        <a:p xmlns:a="http://schemas.openxmlformats.org/drawingml/2006/main">
          <a:pPr algn="ctr"/>
          <a:r>
            <a:rPr lang="en-US" sz="1100" b="1"/>
            <a:t>Percentage Return to</a:t>
          </a:r>
        </a:p>
      </cdr:txBody>
    </cdr:sp>
  </cdr:relSizeAnchor>
</c:userShapes>
</file>

<file path=xl/drawings/drawing18.xml><?xml version="1.0" encoding="utf-8"?>
<c:userShapes xmlns:c="http://schemas.openxmlformats.org/drawingml/2006/chart">
  <cdr:relSizeAnchor xmlns:cdr="http://schemas.openxmlformats.org/drawingml/2006/chartDrawing">
    <cdr:from>
      <cdr:x>0</cdr:x>
      <cdr:y>0</cdr:y>
    </cdr:from>
    <cdr:to>
      <cdr:x>0.0138</cdr:x>
      <cdr:y>0</cdr:y>
    </cdr:to>
    <cdr:sp macro="" textlink="">
      <cdr:nvSpPr>
        <cdr:cNvPr id="2" name="TextBox 1"/>
        <cdr:cNvSpPr txBox="1"/>
      </cdr:nvSpPr>
      <cdr:spPr>
        <a:xfrm xmlns:a="http://schemas.openxmlformats.org/drawingml/2006/main">
          <a:off x="0" y="1"/>
          <a:ext cx="11182350" cy="33337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US" sz="1400" b="1"/>
            <a:t>Table 11:  Timely Exits  to PH in &lt;60 Days</a:t>
          </a:r>
        </a:p>
      </cdr:txBody>
    </cdr:sp>
  </cdr:relSizeAnchor>
  <cdr:relSizeAnchor xmlns:cdr="http://schemas.openxmlformats.org/drawingml/2006/chartDrawing">
    <cdr:from>
      <cdr:x>0</cdr:x>
      <cdr:y>0</cdr:y>
    </cdr:from>
    <cdr:to>
      <cdr:x>0.03322</cdr:x>
      <cdr:y>1</cdr:y>
    </cdr:to>
    <cdr:sp macro="" textlink="">
      <cdr:nvSpPr>
        <cdr:cNvPr id="3" name="TextBox 2"/>
        <cdr:cNvSpPr txBox="1"/>
      </cdr:nvSpPr>
      <cdr:spPr>
        <a:xfrm xmlns:a="http://schemas.openxmlformats.org/drawingml/2006/main">
          <a:off x="0" y="0"/>
          <a:ext cx="371475" cy="4391025"/>
        </a:xfrm>
        <a:prstGeom xmlns:a="http://schemas.openxmlformats.org/drawingml/2006/main" prst="rect">
          <a:avLst/>
        </a:prstGeom>
      </cdr:spPr>
      <cdr:txBody>
        <a:bodyPr xmlns:a="http://schemas.openxmlformats.org/drawingml/2006/main" vertOverflow="clip" vert="vert270" wrap="none" rtlCol="0" anchor="ctr"/>
        <a:lstStyle xmlns:a="http://schemas.openxmlformats.org/drawingml/2006/main"/>
        <a:p xmlns:a="http://schemas.openxmlformats.org/drawingml/2006/main">
          <a:pPr algn="ctr"/>
          <a:r>
            <a:rPr lang="en-US" sz="1100" b="1"/>
            <a:t>Total Persons</a:t>
          </a:r>
        </a:p>
      </cdr:txBody>
    </cdr:sp>
  </cdr:relSizeAnchor>
  <cdr:relSizeAnchor xmlns:cdr="http://schemas.openxmlformats.org/drawingml/2006/chartDrawing">
    <cdr:from>
      <cdr:x>0</cdr:x>
      <cdr:y>0</cdr:y>
    </cdr:from>
    <cdr:to>
      <cdr:x>1</cdr:x>
      <cdr:y>0.07883</cdr:y>
    </cdr:to>
    <cdr:sp macro="" textlink="">
      <cdr:nvSpPr>
        <cdr:cNvPr id="4" name="TextBox 3"/>
        <cdr:cNvSpPr txBox="1"/>
      </cdr:nvSpPr>
      <cdr:spPr>
        <a:xfrm xmlns:a="http://schemas.openxmlformats.org/drawingml/2006/main">
          <a:off x="0" y="0"/>
          <a:ext cx="9848850" cy="3333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US" sz="1400" b="1">
              <a:latin typeface="+mn-lt"/>
              <a:ea typeface="+mn-ea"/>
              <a:cs typeface="+mn-cs"/>
            </a:rPr>
            <a:t>Timely Exits  to PH in &lt;60 Days</a:t>
          </a:r>
          <a:endParaRPr lang="en-US" sz="1400"/>
        </a:p>
      </cdr:txBody>
    </cdr:sp>
  </cdr:relSizeAnchor>
</c:userShapes>
</file>

<file path=xl/drawings/drawing19.xml><?xml version="1.0" encoding="utf-8"?>
<c:userShapes xmlns:c="http://schemas.openxmlformats.org/drawingml/2006/chart">
  <cdr:relSizeAnchor xmlns:cdr="http://schemas.openxmlformats.org/drawingml/2006/chartDrawing">
    <cdr:from>
      <cdr:x>0.00124</cdr:x>
      <cdr:y>0</cdr:y>
    </cdr:from>
    <cdr:to>
      <cdr:x>1</cdr:x>
      <cdr:y>0.05662</cdr:y>
    </cdr:to>
    <cdr:sp macro="" textlink="">
      <cdr:nvSpPr>
        <cdr:cNvPr id="2" name="TextBox 1"/>
        <cdr:cNvSpPr txBox="1"/>
      </cdr:nvSpPr>
      <cdr:spPr>
        <a:xfrm xmlns:a="http://schemas.openxmlformats.org/drawingml/2006/main">
          <a:off x="0" y="0"/>
          <a:ext cx="11172825" cy="5048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US" sz="1400" b="1"/>
            <a:t>Costs Per Exit by Component</a:t>
          </a:r>
        </a:p>
      </cdr:txBody>
    </cdr:sp>
  </cdr:relSizeAnchor>
  <cdr:relSizeAnchor xmlns:cdr="http://schemas.openxmlformats.org/drawingml/2006/chartDrawing">
    <cdr:from>
      <cdr:x>0.00124</cdr:x>
      <cdr:y>0</cdr:y>
    </cdr:from>
    <cdr:to>
      <cdr:x>0.03044</cdr:x>
      <cdr:y>1</cdr:y>
    </cdr:to>
    <cdr:sp macro="" textlink="">
      <cdr:nvSpPr>
        <cdr:cNvPr id="3" name="TextBox 2"/>
        <cdr:cNvSpPr txBox="1"/>
      </cdr:nvSpPr>
      <cdr:spPr>
        <a:xfrm xmlns:a="http://schemas.openxmlformats.org/drawingml/2006/main">
          <a:off x="0" y="0"/>
          <a:ext cx="428625" cy="8915399"/>
        </a:xfrm>
        <a:prstGeom xmlns:a="http://schemas.openxmlformats.org/drawingml/2006/main" prst="rect">
          <a:avLst/>
        </a:prstGeom>
      </cdr:spPr>
      <cdr:txBody>
        <a:bodyPr xmlns:a="http://schemas.openxmlformats.org/drawingml/2006/main" vertOverflow="clip" vert="vert270" wrap="none" rtlCol="0" anchor="ctr"/>
        <a:lstStyle xmlns:a="http://schemas.openxmlformats.org/drawingml/2006/main"/>
        <a:p xmlns:a="http://schemas.openxmlformats.org/drawingml/2006/main">
          <a:pPr algn="ctr"/>
          <a:r>
            <a:rPr lang="en-US" sz="1100" b="1"/>
            <a:t>Average</a:t>
          </a:r>
          <a:r>
            <a:rPr lang="en-US" sz="1100" b="1" baseline="0"/>
            <a:t> Cost Per Exit</a:t>
          </a:r>
          <a:endParaRPr lang="en-US" sz="1100" b="1"/>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42</xdr:row>
      <xdr:rowOff>109819</xdr:rowOff>
    </xdr:from>
    <xdr:to>
      <xdr:col>10</xdr:col>
      <xdr:colOff>590550</xdr:colOff>
      <xdr:row>61</xdr:row>
      <xdr:rowOff>166968</xdr:rowOff>
    </xdr:to>
    <xdr:graphicFrame macro="">
      <xdr:nvGraphicFramePr>
        <xdr:cNvPr id="3" name="Chart 23">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108</xdr:row>
      <xdr:rowOff>28575</xdr:rowOff>
    </xdr:from>
    <xdr:to>
      <xdr:col>10</xdr:col>
      <xdr:colOff>561975</xdr:colOff>
      <xdr:row>131</xdr:row>
      <xdr:rowOff>66675</xdr:rowOff>
    </xdr:to>
    <xdr:graphicFrame macro="">
      <xdr:nvGraphicFramePr>
        <xdr:cNvPr id="4" name="Chart 26">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457200</xdr:colOff>
      <xdr:row>1</xdr:row>
      <xdr:rowOff>47625</xdr:rowOff>
    </xdr:from>
    <xdr:to>
      <xdr:col>10</xdr:col>
      <xdr:colOff>552450</xdr:colOff>
      <xdr:row>11</xdr:row>
      <xdr:rowOff>152400</xdr:rowOff>
    </xdr:to>
    <xdr:graphicFrame macro="">
      <xdr:nvGraphicFramePr>
        <xdr:cNvPr id="8" name="Chart 10">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49913</xdr:colOff>
      <xdr:row>14</xdr:row>
      <xdr:rowOff>0</xdr:rowOff>
    </xdr:from>
    <xdr:to>
      <xdr:col>5</xdr:col>
      <xdr:colOff>342900</xdr:colOff>
      <xdr:row>36</xdr:row>
      <xdr:rowOff>171450</xdr:rowOff>
    </xdr:to>
    <xdr:graphicFrame macro="">
      <xdr:nvGraphicFramePr>
        <xdr:cNvPr id="9" name="Chart 1">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428625</xdr:colOff>
      <xdr:row>14</xdr:row>
      <xdr:rowOff>0</xdr:rowOff>
    </xdr:from>
    <xdr:to>
      <xdr:col>10</xdr:col>
      <xdr:colOff>607163</xdr:colOff>
      <xdr:row>36</xdr:row>
      <xdr:rowOff>161925</xdr:rowOff>
    </xdr:to>
    <xdr:graphicFrame macro="">
      <xdr:nvGraphicFramePr>
        <xdr:cNvPr id="10" name="Chart 3">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85</xdr:row>
      <xdr:rowOff>66675</xdr:rowOff>
    </xdr:from>
    <xdr:to>
      <xdr:col>10</xdr:col>
      <xdr:colOff>609599</xdr:colOff>
      <xdr:row>108</xdr:row>
      <xdr:rowOff>38100</xdr:rowOff>
    </xdr:to>
    <xdr:graphicFrame macro="">
      <xdr:nvGraphicFramePr>
        <xdr:cNvPr id="11" name="Chart 28">
          <a:extLst>
            <a:ext uri="{FF2B5EF4-FFF2-40B4-BE49-F238E27FC236}">
              <a16:creationId xmlns:a16="http://schemas.microsoft.com/office/drawing/2014/main" id="{00000000-0008-0000-01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22412</xdr:colOff>
      <xdr:row>62</xdr:row>
      <xdr:rowOff>95810</xdr:rowOff>
    </xdr:from>
    <xdr:to>
      <xdr:col>10</xdr:col>
      <xdr:colOff>603436</xdr:colOff>
      <xdr:row>84</xdr:row>
      <xdr:rowOff>124385</xdr:rowOff>
    </xdr:to>
    <xdr:graphicFrame macro="">
      <xdr:nvGraphicFramePr>
        <xdr:cNvPr id="12" name="Chart 8">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132</xdr:row>
      <xdr:rowOff>171450</xdr:rowOff>
    </xdr:from>
    <xdr:to>
      <xdr:col>10</xdr:col>
      <xdr:colOff>542924</xdr:colOff>
      <xdr:row>156</xdr:row>
      <xdr:rowOff>85725</xdr:rowOff>
    </xdr:to>
    <xdr:graphicFrame macro="">
      <xdr:nvGraphicFramePr>
        <xdr:cNvPr id="13" name="Chart 32">
          <a:extLst>
            <a:ext uri="{FF2B5EF4-FFF2-40B4-BE49-F238E27FC236}">
              <a16:creationId xmlns:a16="http://schemas.microsoft.com/office/drawing/2014/main" id="{00000000-0008-0000-01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157</xdr:row>
      <xdr:rowOff>0</xdr:rowOff>
    </xdr:from>
    <xdr:to>
      <xdr:col>10</xdr:col>
      <xdr:colOff>590550</xdr:colOff>
      <xdr:row>177</xdr:row>
      <xdr:rowOff>161925</xdr:rowOff>
    </xdr:to>
    <xdr:graphicFrame macro="">
      <xdr:nvGraphicFramePr>
        <xdr:cNvPr id="14" name="Chart 37">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52667</xdr:colOff>
      <xdr:row>183</xdr:row>
      <xdr:rowOff>52107</xdr:rowOff>
    </xdr:from>
    <xdr:to>
      <xdr:col>10</xdr:col>
      <xdr:colOff>633691</xdr:colOff>
      <xdr:row>214</xdr:row>
      <xdr:rowOff>99732</xdr:rowOff>
    </xdr:to>
    <xdr:graphicFrame macro="">
      <xdr:nvGraphicFramePr>
        <xdr:cNvPr id="15" name="Chart 43">
          <a:extLst>
            <a:ext uri="{FF2B5EF4-FFF2-40B4-BE49-F238E27FC236}">
              <a16:creationId xmlns:a16="http://schemas.microsoft.com/office/drawing/2014/main"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106456</xdr:colOff>
      <xdr:row>225</xdr:row>
      <xdr:rowOff>112059</xdr:rowOff>
    </xdr:from>
    <xdr:to>
      <xdr:col>10</xdr:col>
      <xdr:colOff>601756</xdr:colOff>
      <xdr:row>248</xdr:row>
      <xdr:rowOff>54909</xdr:rowOff>
    </xdr:to>
    <xdr:graphicFrame macro="">
      <xdr:nvGraphicFramePr>
        <xdr:cNvPr id="17" name="Chart 27">
          <a:extLst>
            <a:ext uri="{FF2B5EF4-FFF2-40B4-BE49-F238E27FC236}">
              <a16:creationId xmlns:a16="http://schemas.microsoft.com/office/drawing/2014/main" id="{00000000-0008-0000-01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0</xdr:colOff>
      <xdr:row>249</xdr:row>
      <xdr:rowOff>0</xdr:rowOff>
    </xdr:from>
    <xdr:to>
      <xdr:col>10</xdr:col>
      <xdr:colOff>600075</xdr:colOff>
      <xdr:row>272</xdr:row>
      <xdr:rowOff>6350</xdr:rowOff>
    </xdr:to>
    <xdr:graphicFrame macro="">
      <xdr:nvGraphicFramePr>
        <xdr:cNvPr id="18" name="Chart 30">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273</xdr:row>
      <xdr:rowOff>0</xdr:rowOff>
    </xdr:from>
    <xdr:to>
      <xdr:col>10</xdr:col>
      <xdr:colOff>590550</xdr:colOff>
      <xdr:row>295</xdr:row>
      <xdr:rowOff>0</xdr:rowOff>
    </xdr:to>
    <xdr:graphicFrame macro="">
      <xdr:nvGraphicFramePr>
        <xdr:cNvPr id="19" name="Chart 31">
          <a:extLst>
            <a:ext uri="{FF2B5EF4-FFF2-40B4-BE49-F238E27FC236}">
              <a16:creationId xmlns:a16="http://schemas.microsoft.com/office/drawing/2014/main" id="{00000000-0008-0000-01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0</xdr:colOff>
      <xdr:row>296</xdr:row>
      <xdr:rowOff>0</xdr:rowOff>
    </xdr:from>
    <xdr:to>
      <xdr:col>10</xdr:col>
      <xdr:colOff>571500</xdr:colOff>
      <xdr:row>317</xdr:row>
      <xdr:rowOff>180975</xdr:rowOff>
    </xdr:to>
    <xdr:graphicFrame macro="">
      <xdr:nvGraphicFramePr>
        <xdr:cNvPr id="20" name="Chart 33">
          <a:extLst>
            <a:ext uri="{FF2B5EF4-FFF2-40B4-BE49-F238E27FC236}">
              <a16:creationId xmlns:a16="http://schemas.microsoft.com/office/drawing/2014/main" id="{00000000-0008-0000-01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147918</xdr:colOff>
      <xdr:row>342</xdr:row>
      <xdr:rowOff>78441</xdr:rowOff>
    </xdr:from>
    <xdr:to>
      <xdr:col>10</xdr:col>
      <xdr:colOff>538443</xdr:colOff>
      <xdr:row>364</xdr:row>
      <xdr:rowOff>123825</xdr:rowOff>
    </xdr:to>
    <xdr:graphicFrame macro="">
      <xdr:nvGraphicFramePr>
        <xdr:cNvPr id="21" name="Chart 32">
          <a:extLst>
            <a:ext uri="{FF2B5EF4-FFF2-40B4-BE49-F238E27FC236}">
              <a16:creationId xmlns:a16="http://schemas.microsoft.com/office/drawing/2014/main" id="{00000000-0008-0000-01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22411</xdr:colOff>
      <xdr:row>323</xdr:row>
      <xdr:rowOff>39782</xdr:rowOff>
    </xdr:from>
    <xdr:to>
      <xdr:col>10</xdr:col>
      <xdr:colOff>546286</xdr:colOff>
      <xdr:row>341</xdr:row>
      <xdr:rowOff>115982</xdr:rowOff>
    </xdr:to>
    <xdr:graphicFrame macro="">
      <xdr:nvGraphicFramePr>
        <xdr:cNvPr id="22" name="Chart 33">
          <a:extLst>
            <a:ext uri="{FF2B5EF4-FFF2-40B4-BE49-F238E27FC236}">
              <a16:creationId xmlns:a16="http://schemas.microsoft.com/office/drawing/2014/main" id="{00000000-0008-0000-01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22412</xdr:colOff>
      <xdr:row>370</xdr:row>
      <xdr:rowOff>89648</xdr:rowOff>
    </xdr:from>
    <xdr:to>
      <xdr:col>10</xdr:col>
      <xdr:colOff>603437</xdr:colOff>
      <xdr:row>410</xdr:row>
      <xdr:rowOff>86846</xdr:rowOff>
    </xdr:to>
    <xdr:graphicFrame macro="">
      <xdr:nvGraphicFramePr>
        <xdr:cNvPr id="23" name="Chart 34">
          <a:extLst>
            <a:ext uri="{FF2B5EF4-FFF2-40B4-BE49-F238E27FC236}">
              <a16:creationId xmlns:a16="http://schemas.microsoft.com/office/drawing/2014/main" id="{00000000-0008-0000-01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0</xdr:colOff>
      <xdr:row>413</xdr:row>
      <xdr:rowOff>140075</xdr:rowOff>
    </xdr:from>
    <xdr:to>
      <xdr:col>5</xdr:col>
      <xdr:colOff>247650</xdr:colOff>
      <xdr:row>436</xdr:row>
      <xdr:rowOff>107811</xdr:rowOff>
    </xdr:to>
    <xdr:graphicFrame macro="">
      <xdr:nvGraphicFramePr>
        <xdr:cNvPr id="24" name="Chart 35">
          <a:extLst>
            <a:ext uri="{FF2B5EF4-FFF2-40B4-BE49-F238E27FC236}">
              <a16:creationId xmlns:a16="http://schemas.microsoft.com/office/drawing/2014/main" id="{00000000-0008-0000-01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5</xdr:col>
      <xdr:colOff>333375</xdr:colOff>
      <xdr:row>413</xdr:row>
      <xdr:rowOff>130550</xdr:rowOff>
    </xdr:from>
    <xdr:to>
      <xdr:col>10</xdr:col>
      <xdr:colOff>560319</xdr:colOff>
      <xdr:row>436</xdr:row>
      <xdr:rowOff>92449</xdr:rowOff>
    </xdr:to>
    <xdr:graphicFrame macro="">
      <xdr:nvGraphicFramePr>
        <xdr:cNvPr id="25" name="Chart 36">
          <a:extLst>
            <a:ext uri="{FF2B5EF4-FFF2-40B4-BE49-F238E27FC236}">
              <a16:creationId xmlns:a16="http://schemas.microsoft.com/office/drawing/2014/main" id="{00000000-0008-0000-0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0</xdr:colOff>
      <xdr:row>458</xdr:row>
      <xdr:rowOff>0</xdr:rowOff>
    </xdr:from>
    <xdr:to>
      <xdr:col>10</xdr:col>
      <xdr:colOff>556768</xdr:colOff>
      <xdr:row>480</xdr:row>
      <xdr:rowOff>57550</xdr:rowOff>
    </xdr:to>
    <xdr:graphicFrame macro="">
      <xdr:nvGraphicFramePr>
        <xdr:cNvPr id="26" name="Chart 38">
          <a:extLst>
            <a:ext uri="{FF2B5EF4-FFF2-40B4-BE49-F238E27FC236}">
              <a16:creationId xmlns:a16="http://schemas.microsoft.com/office/drawing/2014/main" id="{00000000-0008-0000-01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9525</xdr:colOff>
      <xdr:row>482</xdr:row>
      <xdr:rowOff>28576</xdr:rowOff>
    </xdr:from>
    <xdr:to>
      <xdr:col>10</xdr:col>
      <xdr:colOff>552450</xdr:colOff>
      <xdr:row>502</xdr:row>
      <xdr:rowOff>47626</xdr:rowOff>
    </xdr:to>
    <xdr:graphicFrame macro="">
      <xdr:nvGraphicFramePr>
        <xdr:cNvPr id="27" name="Chart 39">
          <a:extLst>
            <a:ext uri="{FF2B5EF4-FFF2-40B4-BE49-F238E27FC236}">
              <a16:creationId xmlns:a16="http://schemas.microsoft.com/office/drawing/2014/main" id="{00000000-0008-0000-01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34636</xdr:colOff>
      <xdr:row>504</xdr:row>
      <xdr:rowOff>86591</xdr:rowOff>
    </xdr:from>
    <xdr:to>
      <xdr:col>5</xdr:col>
      <xdr:colOff>173181</xdr:colOff>
      <xdr:row>527</xdr:row>
      <xdr:rowOff>67541</xdr:rowOff>
    </xdr:to>
    <xdr:graphicFrame macro="">
      <xdr:nvGraphicFramePr>
        <xdr:cNvPr id="28" name="Chart 2">
          <a:extLst>
            <a:ext uri="{FF2B5EF4-FFF2-40B4-BE49-F238E27FC236}">
              <a16:creationId xmlns:a16="http://schemas.microsoft.com/office/drawing/2014/main" id="{00000000-0008-0000-01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5</xdr:col>
      <xdr:colOff>341170</xdr:colOff>
      <xdr:row>504</xdr:row>
      <xdr:rowOff>130752</xdr:rowOff>
    </xdr:from>
    <xdr:to>
      <xdr:col>10</xdr:col>
      <xdr:colOff>372673</xdr:colOff>
      <xdr:row>527</xdr:row>
      <xdr:rowOff>121227</xdr:rowOff>
    </xdr:to>
    <xdr:graphicFrame macro="">
      <xdr:nvGraphicFramePr>
        <xdr:cNvPr id="29" name="Chart 4">
          <a:extLst>
            <a:ext uri="{FF2B5EF4-FFF2-40B4-BE49-F238E27FC236}">
              <a16:creationId xmlns:a16="http://schemas.microsoft.com/office/drawing/2014/main" id="{00000000-0008-0000-01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230620</xdr:colOff>
      <xdr:row>527</xdr:row>
      <xdr:rowOff>165388</xdr:rowOff>
    </xdr:from>
    <xdr:to>
      <xdr:col>10</xdr:col>
      <xdr:colOff>311727</xdr:colOff>
      <xdr:row>548</xdr:row>
      <xdr:rowOff>34637</xdr:rowOff>
    </xdr:to>
    <xdr:graphicFrame macro="">
      <xdr:nvGraphicFramePr>
        <xdr:cNvPr id="30" name="Chart 11">
          <a:extLst>
            <a:ext uri="{FF2B5EF4-FFF2-40B4-BE49-F238E27FC236}">
              <a16:creationId xmlns:a16="http://schemas.microsoft.com/office/drawing/2014/main" id="{00000000-0008-0000-01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0</xdr:col>
      <xdr:colOff>111991</xdr:colOff>
      <xdr:row>576</xdr:row>
      <xdr:rowOff>34636</xdr:rowOff>
    </xdr:from>
    <xdr:to>
      <xdr:col>10</xdr:col>
      <xdr:colOff>502227</xdr:colOff>
      <xdr:row>595</xdr:row>
      <xdr:rowOff>69273</xdr:rowOff>
    </xdr:to>
    <xdr:graphicFrame macro="">
      <xdr:nvGraphicFramePr>
        <xdr:cNvPr id="31" name="Chart 5">
          <a:extLst>
            <a:ext uri="{FF2B5EF4-FFF2-40B4-BE49-F238E27FC236}">
              <a16:creationId xmlns:a16="http://schemas.microsoft.com/office/drawing/2014/main" id="{00000000-0008-0000-01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5</xdr:col>
      <xdr:colOff>381000</xdr:colOff>
      <xdr:row>550</xdr:row>
      <xdr:rowOff>122959</xdr:rowOff>
    </xdr:from>
    <xdr:to>
      <xdr:col>10</xdr:col>
      <xdr:colOff>519782</xdr:colOff>
      <xdr:row>575</xdr:row>
      <xdr:rowOff>46759</xdr:rowOff>
    </xdr:to>
    <xdr:graphicFrame macro="">
      <xdr:nvGraphicFramePr>
        <xdr:cNvPr id="32" name="Chart 13">
          <a:extLst>
            <a:ext uri="{FF2B5EF4-FFF2-40B4-BE49-F238E27FC236}">
              <a16:creationId xmlns:a16="http://schemas.microsoft.com/office/drawing/2014/main" id="{00000000-0008-0000-01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0</xdr:col>
      <xdr:colOff>0</xdr:colOff>
      <xdr:row>550</xdr:row>
      <xdr:rowOff>19050</xdr:rowOff>
    </xdr:from>
    <xdr:to>
      <xdr:col>5</xdr:col>
      <xdr:colOff>259772</xdr:colOff>
      <xdr:row>574</xdr:row>
      <xdr:rowOff>123825</xdr:rowOff>
    </xdr:to>
    <xdr:graphicFrame macro="">
      <xdr:nvGraphicFramePr>
        <xdr:cNvPr id="33" name="Chart 14">
          <a:extLst>
            <a:ext uri="{FF2B5EF4-FFF2-40B4-BE49-F238E27FC236}">
              <a16:creationId xmlns:a16="http://schemas.microsoft.com/office/drawing/2014/main" id="{00000000-0008-0000-01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wsDr>
</file>

<file path=xl/drawings/drawing20.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2" name="TextBox 1"/>
        <cdr:cNvSpPr txBox="1"/>
      </cdr:nvSpPr>
      <cdr:spPr>
        <a:xfrm xmlns:a="http://schemas.openxmlformats.org/drawingml/2006/main">
          <a:off x="19050" y="0"/>
          <a:ext cx="11182350" cy="6191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US" sz="1400" b="1"/>
            <a:t>Table 14A: System</a:t>
          </a:r>
          <a:r>
            <a:rPr lang="en-US" sz="1400" b="1" baseline="0"/>
            <a:t> Entry Analysis</a:t>
          </a:r>
        </a:p>
        <a:p xmlns:a="http://schemas.openxmlformats.org/drawingml/2006/main">
          <a:pPr algn="ctr"/>
          <a:r>
            <a:rPr lang="en-US" sz="1400" b="1" baseline="0"/>
            <a:t>Singles</a:t>
          </a:r>
          <a:endParaRPr lang="en-US" sz="1400" b="1"/>
        </a:p>
      </cdr:txBody>
    </cdr:sp>
  </cdr:relSizeAnchor>
  <cdr:relSizeAnchor xmlns:cdr="http://schemas.openxmlformats.org/drawingml/2006/chartDrawing">
    <cdr:from>
      <cdr:x>0</cdr:x>
      <cdr:y>0</cdr:y>
    </cdr:from>
    <cdr:to>
      <cdr:x>0.00043</cdr:x>
      <cdr:y>0</cdr:y>
    </cdr:to>
    <cdr:sp macro="" textlink="">
      <cdr:nvSpPr>
        <cdr:cNvPr id="3" name="TextBox 2"/>
        <cdr:cNvSpPr txBox="1"/>
      </cdr:nvSpPr>
      <cdr:spPr>
        <a:xfrm xmlns:a="http://schemas.openxmlformats.org/drawingml/2006/main">
          <a:off x="1" y="0"/>
          <a:ext cx="457200" cy="4543425"/>
        </a:xfrm>
        <a:prstGeom xmlns:a="http://schemas.openxmlformats.org/drawingml/2006/main" prst="rect">
          <a:avLst/>
        </a:prstGeom>
      </cdr:spPr>
      <cdr:txBody>
        <a:bodyPr xmlns:a="http://schemas.openxmlformats.org/drawingml/2006/main" vertOverflow="clip" vert="vert270" wrap="none" rtlCol="0" anchor="ctr"/>
        <a:lstStyle xmlns:a="http://schemas.openxmlformats.org/drawingml/2006/main"/>
        <a:p xmlns:a="http://schemas.openxmlformats.org/drawingml/2006/main">
          <a:pPr algn="ctr"/>
          <a:r>
            <a:rPr lang="en-US" sz="1100" b="1"/>
            <a:t>Percentage of Singles entering from: </a:t>
          </a:r>
        </a:p>
      </cdr:txBody>
    </cdr:sp>
  </cdr:relSizeAnchor>
  <cdr:relSizeAnchor xmlns:cdr="http://schemas.openxmlformats.org/drawingml/2006/chartDrawing">
    <cdr:from>
      <cdr:x>0</cdr:x>
      <cdr:y>0</cdr:y>
    </cdr:from>
    <cdr:to>
      <cdr:x>1</cdr:x>
      <cdr:y>0.12815</cdr:y>
    </cdr:to>
    <cdr:sp macro="" textlink="">
      <cdr:nvSpPr>
        <cdr:cNvPr id="4" name="TextBox 3"/>
        <cdr:cNvSpPr txBox="1"/>
      </cdr:nvSpPr>
      <cdr:spPr>
        <a:xfrm xmlns:a="http://schemas.openxmlformats.org/drawingml/2006/main">
          <a:off x="0" y="0"/>
          <a:ext cx="9810750" cy="581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US" sz="1400" b="1"/>
            <a:t>Table 14A: System Entry</a:t>
          </a:r>
          <a:r>
            <a:rPr lang="en-US" sz="1400" b="1" baseline="0"/>
            <a:t> Analysis</a:t>
          </a:r>
        </a:p>
        <a:p xmlns:a="http://schemas.openxmlformats.org/drawingml/2006/main">
          <a:pPr algn="ctr"/>
          <a:r>
            <a:rPr lang="en-US" sz="1400" b="1" baseline="0"/>
            <a:t>Singles</a:t>
          </a:r>
          <a:endParaRPr lang="en-US" sz="1400" b="1"/>
        </a:p>
      </cdr:txBody>
    </cdr:sp>
  </cdr:relSizeAnchor>
  <cdr:relSizeAnchor xmlns:cdr="http://schemas.openxmlformats.org/drawingml/2006/chartDrawing">
    <cdr:from>
      <cdr:x>0</cdr:x>
      <cdr:y>0.0021</cdr:y>
    </cdr:from>
    <cdr:to>
      <cdr:x>0.03786</cdr:x>
      <cdr:y>1</cdr:y>
    </cdr:to>
    <cdr:sp macro="" textlink="">
      <cdr:nvSpPr>
        <cdr:cNvPr id="5" name="TextBox 4"/>
        <cdr:cNvSpPr txBox="1"/>
      </cdr:nvSpPr>
      <cdr:spPr>
        <a:xfrm xmlns:a="http://schemas.openxmlformats.org/drawingml/2006/main">
          <a:off x="0" y="9525"/>
          <a:ext cx="371475" cy="4524375"/>
        </a:xfrm>
        <a:prstGeom xmlns:a="http://schemas.openxmlformats.org/drawingml/2006/main" prst="rect">
          <a:avLst/>
        </a:prstGeom>
      </cdr:spPr>
      <cdr:txBody>
        <a:bodyPr xmlns:a="http://schemas.openxmlformats.org/drawingml/2006/main" vertOverflow="clip" vert="vert270" wrap="none" rtlCol="0" anchor="ctr" anchorCtr="1"/>
        <a:lstStyle xmlns:a="http://schemas.openxmlformats.org/drawingml/2006/main"/>
        <a:p xmlns:a="http://schemas.openxmlformats.org/drawingml/2006/main">
          <a:r>
            <a:rPr lang="en-US" sz="1100" b="1"/>
            <a:t>Percentage</a:t>
          </a:r>
          <a:r>
            <a:rPr lang="en-US" sz="1100" b="1" baseline="0"/>
            <a:t> of Singles entering from:</a:t>
          </a:r>
          <a:endParaRPr lang="en-US" sz="1100" b="1"/>
        </a:p>
      </cdr:txBody>
    </cdr:sp>
  </cdr:relSizeAnchor>
</c:userShapes>
</file>

<file path=xl/drawings/drawing21.xml><?xml version="1.0" encoding="utf-8"?>
<c:userShapes xmlns:c="http://schemas.openxmlformats.org/drawingml/2006/chart">
  <cdr:relSizeAnchor xmlns:cdr="http://schemas.openxmlformats.org/drawingml/2006/chartDrawing">
    <cdr:from>
      <cdr:x>0.00099</cdr:x>
      <cdr:y>0.00073</cdr:y>
    </cdr:from>
    <cdr:to>
      <cdr:x>0.96907</cdr:x>
      <cdr:y>0.17164</cdr:y>
    </cdr:to>
    <cdr:sp macro="" textlink="">
      <cdr:nvSpPr>
        <cdr:cNvPr id="2" name="TextBox 1"/>
        <cdr:cNvSpPr txBox="1"/>
      </cdr:nvSpPr>
      <cdr:spPr>
        <a:xfrm xmlns:a="http://schemas.openxmlformats.org/drawingml/2006/main">
          <a:off x="7044" y="2794"/>
          <a:ext cx="6888059" cy="65442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US" sz="1400" b="1" baseline="0"/>
            <a:t>System Entry Analysis</a:t>
          </a:r>
        </a:p>
        <a:p xmlns:a="http://schemas.openxmlformats.org/drawingml/2006/main">
          <a:pPr algn="ctr"/>
          <a:r>
            <a:rPr lang="en-US" sz="1400" b="1" baseline="0"/>
            <a:t>Families</a:t>
          </a:r>
          <a:endParaRPr lang="en-US" sz="1400" b="1"/>
        </a:p>
      </cdr:txBody>
    </cdr:sp>
  </cdr:relSizeAnchor>
  <cdr:relSizeAnchor xmlns:cdr="http://schemas.openxmlformats.org/drawingml/2006/chartDrawing">
    <cdr:from>
      <cdr:x>0.00099</cdr:x>
      <cdr:y>0.00073</cdr:y>
    </cdr:from>
    <cdr:to>
      <cdr:x>0.02764</cdr:x>
      <cdr:y>0.98635</cdr:y>
    </cdr:to>
    <cdr:sp macro="" textlink="">
      <cdr:nvSpPr>
        <cdr:cNvPr id="3" name="TextBox 2"/>
        <cdr:cNvSpPr txBox="1"/>
      </cdr:nvSpPr>
      <cdr:spPr>
        <a:xfrm xmlns:a="http://schemas.openxmlformats.org/drawingml/2006/main">
          <a:off x="0" y="0"/>
          <a:ext cx="361951" cy="4181475"/>
        </a:xfrm>
        <a:prstGeom xmlns:a="http://schemas.openxmlformats.org/drawingml/2006/main" prst="rect">
          <a:avLst/>
        </a:prstGeom>
      </cdr:spPr>
      <cdr:txBody>
        <a:bodyPr xmlns:a="http://schemas.openxmlformats.org/drawingml/2006/main" vertOverflow="clip" vert="vert270" wrap="none" rtlCol="0" anchor="ctr"/>
        <a:lstStyle xmlns:a="http://schemas.openxmlformats.org/drawingml/2006/main"/>
        <a:p xmlns:a="http://schemas.openxmlformats.org/drawingml/2006/main">
          <a:pPr algn="ctr"/>
          <a:r>
            <a:rPr lang="en-US" sz="1100" b="1"/>
            <a:t>Percentage</a:t>
          </a:r>
          <a:r>
            <a:rPr lang="en-US" sz="1100" b="1" baseline="0"/>
            <a:t> of Families entering from:</a:t>
          </a:r>
          <a:endParaRPr lang="en-US" sz="1100" b="1"/>
        </a:p>
      </cdr:txBody>
    </cdr:sp>
  </cdr:relSizeAnchor>
</c:userShapes>
</file>

<file path=xl/drawings/drawing22.xml><?xml version="1.0" encoding="utf-8"?>
<c:userShapes xmlns:c="http://schemas.openxmlformats.org/drawingml/2006/chart">
  <cdr:relSizeAnchor xmlns:cdr="http://schemas.openxmlformats.org/drawingml/2006/chartDrawing">
    <cdr:from>
      <cdr:x>0.00291</cdr:x>
      <cdr:y>0</cdr:y>
    </cdr:from>
    <cdr:to>
      <cdr:x>0.00958</cdr:x>
      <cdr:y>0.00612</cdr:y>
    </cdr:to>
    <cdr:pic>
      <cdr:nvPicPr>
        <cdr:cNvPr id="2" name="chart">
          <a:extLst xmlns:a="http://schemas.openxmlformats.org/drawingml/2006/main">
            <a:ext uri="{FF2B5EF4-FFF2-40B4-BE49-F238E27FC236}">
              <a16:creationId xmlns:a16="http://schemas.microsoft.com/office/drawing/2014/main" id="{B6BFF330-AC1F-4A68-AA83-50E1F0EAD30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0.00291</cdr:x>
      <cdr:y>0.00478</cdr:y>
    </cdr:from>
    <cdr:to>
      <cdr:x>1</cdr:x>
      <cdr:y>0.14833</cdr:y>
    </cdr:to>
    <cdr:sp macro="" textlink="">
      <cdr:nvSpPr>
        <cdr:cNvPr id="3" name="TextBox 2"/>
        <cdr:cNvSpPr txBox="1"/>
      </cdr:nvSpPr>
      <cdr:spPr>
        <a:xfrm xmlns:a="http://schemas.openxmlformats.org/drawingml/2006/main">
          <a:off x="1" y="19050"/>
          <a:ext cx="3657600" cy="571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US" sz="1400" b="1"/>
            <a:t>Table 2A:</a:t>
          </a:r>
          <a:r>
            <a:rPr lang="en-US" sz="1400" b="1" baseline="0"/>
            <a:t> Annual Trends in Homeless</a:t>
          </a:r>
        </a:p>
        <a:p xmlns:a="http://schemas.openxmlformats.org/drawingml/2006/main">
          <a:pPr algn="ctr"/>
          <a:r>
            <a:rPr lang="en-US" sz="1400" b="1" baseline="0"/>
            <a:t>by Household Type - Singles</a:t>
          </a:r>
        </a:p>
        <a:p xmlns:a="http://schemas.openxmlformats.org/drawingml/2006/main">
          <a:endParaRPr lang="en-US" sz="1100"/>
        </a:p>
      </cdr:txBody>
    </cdr:sp>
  </cdr:relSizeAnchor>
  <cdr:relSizeAnchor xmlns:cdr="http://schemas.openxmlformats.org/drawingml/2006/chartDrawing">
    <cdr:from>
      <cdr:x>0.00291</cdr:x>
      <cdr:y>0.29187</cdr:y>
    </cdr:from>
    <cdr:to>
      <cdr:x>0.08127</cdr:x>
      <cdr:y>0.74163</cdr:y>
    </cdr:to>
    <cdr:sp macro="" textlink="">
      <cdr:nvSpPr>
        <cdr:cNvPr id="4" name="TextBox 3"/>
        <cdr:cNvSpPr txBox="1"/>
      </cdr:nvSpPr>
      <cdr:spPr>
        <a:xfrm xmlns:a="http://schemas.openxmlformats.org/drawingml/2006/main">
          <a:off x="1" y="1162050"/>
          <a:ext cx="361950" cy="1790700"/>
        </a:xfrm>
        <a:prstGeom xmlns:a="http://schemas.openxmlformats.org/drawingml/2006/main" prst="rect">
          <a:avLst/>
        </a:prstGeom>
      </cdr:spPr>
      <cdr:txBody>
        <a:bodyPr xmlns:a="http://schemas.openxmlformats.org/drawingml/2006/main" vertOverflow="clip" vert="vert270" wrap="none" rtlCol="0" anchor="ctr"/>
        <a:lstStyle xmlns:a="http://schemas.openxmlformats.org/drawingml/2006/main"/>
        <a:p xmlns:a="http://schemas.openxmlformats.org/drawingml/2006/main">
          <a:pPr algn="ctr"/>
          <a:r>
            <a:rPr lang="en-US" sz="1100" b="1"/>
            <a:t>Total Persons</a:t>
          </a:r>
        </a:p>
      </cdr:txBody>
    </cdr:sp>
  </cdr:relSizeAnchor>
</c:userShapes>
</file>

<file path=xl/drawings/drawing23.xml><?xml version="1.0" encoding="utf-8"?>
<c:userShapes xmlns:c="http://schemas.openxmlformats.org/drawingml/2006/chart">
  <cdr:relSizeAnchor xmlns:cdr="http://schemas.openxmlformats.org/drawingml/2006/chartDrawing">
    <cdr:from>
      <cdr:x>0.0029</cdr:x>
      <cdr:y>0</cdr:y>
    </cdr:from>
    <cdr:to>
      <cdr:x>0.99782</cdr:x>
      <cdr:y>0.13659</cdr:y>
    </cdr:to>
    <cdr:sp macro="" textlink="">
      <cdr:nvSpPr>
        <cdr:cNvPr id="2" name="TextBox 1"/>
        <cdr:cNvSpPr txBox="1"/>
      </cdr:nvSpPr>
      <cdr:spPr>
        <a:xfrm xmlns:a="http://schemas.openxmlformats.org/drawingml/2006/main">
          <a:off x="0" y="0"/>
          <a:ext cx="3562351" cy="533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US" sz="1400" b="1"/>
            <a:t>Table 2B: Annual</a:t>
          </a:r>
          <a:r>
            <a:rPr lang="en-US" sz="1400" b="1" baseline="0"/>
            <a:t> Trends in Homeless </a:t>
          </a:r>
        </a:p>
        <a:p xmlns:a="http://schemas.openxmlformats.org/drawingml/2006/main">
          <a:pPr algn="ctr"/>
          <a:r>
            <a:rPr lang="en-US" sz="1400" b="1" baseline="0"/>
            <a:t>by Household Type - Families</a:t>
          </a:r>
          <a:endParaRPr lang="en-US" sz="1400" b="1"/>
        </a:p>
      </cdr:txBody>
    </cdr:sp>
  </cdr:relSizeAnchor>
  <cdr:relSizeAnchor xmlns:cdr="http://schemas.openxmlformats.org/drawingml/2006/chartDrawing">
    <cdr:from>
      <cdr:x>0.0029</cdr:x>
      <cdr:y>0.25366</cdr:y>
    </cdr:from>
    <cdr:to>
      <cdr:x>0.09197</cdr:x>
      <cdr:y>0.74146</cdr:y>
    </cdr:to>
    <cdr:sp macro="" textlink="">
      <cdr:nvSpPr>
        <cdr:cNvPr id="3" name="TextBox 2"/>
        <cdr:cNvSpPr txBox="1"/>
      </cdr:nvSpPr>
      <cdr:spPr>
        <a:xfrm xmlns:a="http://schemas.openxmlformats.org/drawingml/2006/main">
          <a:off x="0" y="990599"/>
          <a:ext cx="400051" cy="1905001"/>
        </a:xfrm>
        <a:prstGeom xmlns:a="http://schemas.openxmlformats.org/drawingml/2006/main" prst="rect">
          <a:avLst/>
        </a:prstGeom>
      </cdr:spPr>
      <cdr:txBody>
        <a:bodyPr xmlns:a="http://schemas.openxmlformats.org/drawingml/2006/main" vertOverflow="clip" vert="vert270" wrap="none" rtlCol="0" anchor="ctr"/>
        <a:lstStyle xmlns:a="http://schemas.openxmlformats.org/drawingml/2006/main"/>
        <a:p xmlns:a="http://schemas.openxmlformats.org/drawingml/2006/main">
          <a:pPr algn="ctr"/>
          <a:r>
            <a:rPr lang="en-US" sz="1100" b="1"/>
            <a:t>Total Persons</a:t>
          </a:r>
        </a:p>
      </cdr:txBody>
    </cdr:sp>
  </cdr:relSizeAnchor>
</c:userShapes>
</file>

<file path=xl/drawings/drawing24.xml><?xml version="1.0" encoding="utf-8"?>
<c:userShapes xmlns:c="http://schemas.openxmlformats.org/drawingml/2006/chart">
  <cdr:relSizeAnchor xmlns:cdr="http://schemas.openxmlformats.org/drawingml/2006/chartDrawing">
    <cdr:from>
      <cdr:x>0.00291</cdr:x>
      <cdr:y>0</cdr:y>
    </cdr:from>
    <cdr:to>
      <cdr:x>1</cdr:x>
      <cdr:y>0.14039</cdr:y>
    </cdr:to>
    <cdr:sp macro="" textlink="">
      <cdr:nvSpPr>
        <cdr:cNvPr id="2" name="TextBox 1"/>
        <cdr:cNvSpPr txBox="1"/>
      </cdr:nvSpPr>
      <cdr:spPr>
        <a:xfrm xmlns:a="http://schemas.openxmlformats.org/drawingml/2006/main">
          <a:off x="0" y="0"/>
          <a:ext cx="3638550" cy="5429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US" sz="1400" b="1"/>
            <a:t>Table 2C: Annual Trends in Homeless</a:t>
          </a:r>
        </a:p>
        <a:p xmlns:a="http://schemas.openxmlformats.org/drawingml/2006/main">
          <a:pPr algn="ctr"/>
          <a:r>
            <a:rPr lang="en-US" sz="1400" b="1"/>
            <a:t>by Household Type</a:t>
          </a:r>
          <a:r>
            <a:rPr lang="en-US" sz="1400" b="1" baseline="0"/>
            <a:t> - All</a:t>
          </a:r>
          <a:endParaRPr lang="en-US" sz="1400" b="1"/>
        </a:p>
      </cdr:txBody>
    </cdr:sp>
  </cdr:relSizeAnchor>
  <cdr:relSizeAnchor xmlns:cdr="http://schemas.openxmlformats.org/drawingml/2006/chartDrawing">
    <cdr:from>
      <cdr:x>0.00291</cdr:x>
      <cdr:y>0.32266</cdr:y>
    </cdr:from>
    <cdr:to>
      <cdr:x>0.07064</cdr:x>
      <cdr:y>0.68473</cdr:y>
    </cdr:to>
    <cdr:sp macro="" textlink="">
      <cdr:nvSpPr>
        <cdr:cNvPr id="3" name="TextBox 2"/>
        <cdr:cNvSpPr txBox="1"/>
      </cdr:nvSpPr>
      <cdr:spPr>
        <a:xfrm xmlns:a="http://schemas.openxmlformats.org/drawingml/2006/main">
          <a:off x="0" y="1247775"/>
          <a:ext cx="314325" cy="1400175"/>
        </a:xfrm>
        <a:prstGeom xmlns:a="http://schemas.openxmlformats.org/drawingml/2006/main" prst="rect">
          <a:avLst/>
        </a:prstGeom>
      </cdr:spPr>
      <cdr:txBody>
        <a:bodyPr xmlns:a="http://schemas.openxmlformats.org/drawingml/2006/main" vertOverflow="clip" vert="vert270" wrap="none" rtlCol="0" anchor="ctr"/>
        <a:lstStyle xmlns:a="http://schemas.openxmlformats.org/drawingml/2006/main"/>
        <a:p xmlns:a="http://schemas.openxmlformats.org/drawingml/2006/main">
          <a:pPr algn="ctr"/>
          <a:r>
            <a:rPr lang="en-US" sz="1100" b="1"/>
            <a:t>Total Persons</a:t>
          </a:r>
        </a:p>
      </cdr:txBody>
    </cdr:sp>
  </cdr:relSizeAnchor>
</c:userShapes>
</file>

<file path=xl/drawings/drawing25.xml><?xml version="1.0" encoding="utf-8"?>
<c:userShapes xmlns:c="http://schemas.openxmlformats.org/drawingml/2006/chart">
  <cdr:relSizeAnchor xmlns:cdr="http://schemas.openxmlformats.org/drawingml/2006/chartDrawing">
    <cdr:from>
      <cdr:x>0.00359</cdr:x>
      <cdr:y>0</cdr:y>
    </cdr:from>
    <cdr:to>
      <cdr:x>1</cdr:x>
      <cdr:y>0.14894</cdr:y>
    </cdr:to>
    <cdr:sp macro="" textlink="">
      <cdr:nvSpPr>
        <cdr:cNvPr id="2" name="TextBox 1"/>
        <cdr:cNvSpPr txBox="1"/>
      </cdr:nvSpPr>
      <cdr:spPr>
        <a:xfrm xmlns:a="http://schemas.openxmlformats.org/drawingml/2006/main">
          <a:off x="9524" y="0"/>
          <a:ext cx="3629026" cy="53339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US" sz="1400" b="1"/>
            <a:t>Table 3C: PIT Trends by Program</a:t>
          </a:r>
          <a:r>
            <a:rPr lang="en-US" sz="1400" b="1" baseline="0"/>
            <a:t> and</a:t>
          </a:r>
        </a:p>
        <a:p xmlns:a="http://schemas.openxmlformats.org/drawingml/2006/main">
          <a:pPr algn="ctr"/>
          <a:r>
            <a:rPr lang="en-US" sz="1400" b="1" baseline="0"/>
            <a:t> Household Type - All</a:t>
          </a:r>
          <a:endParaRPr lang="en-US" sz="1400" b="1"/>
        </a:p>
      </cdr:txBody>
    </cdr:sp>
  </cdr:relSizeAnchor>
  <cdr:relSizeAnchor xmlns:cdr="http://schemas.openxmlformats.org/drawingml/2006/chartDrawing">
    <cdr:from>
      <cdr:x>0.00121</cdr:x>
      <cdr:y>0.22872</cdr:y>
    </cdr:from>
    <cdr:to>
      <cdr:x>0.07247</cdr:x>
      <cdr:y>0.77128</cdr:y>
    </cdr:to>
    <cdr:sp macro="" textlink="">
      <cdr:nvSpPr>
        <cdr:cNvPr id="3" name="TextBox 2"/>
        <cdr:cNvSpPr txBox="1"/>
      </cdr:nvSpPr>
      <cdr:spPr>
        <a:xfrm xmlns:a="http://schemas.openxmlformats.org/drawingml/2006/main">
          <a:off x="0" y="819151"/>
          <a:ext cx="285749" cy="1943100"/>
        </a:xfrm>
        <a:prstGeom xmlns:a="http://schemas.openxmlformats.org/drawingml/2006/main" prst="rect">
          <a:avLst/>
        </a:prstGeom>
      </cdr:spPr>
      <cdr:txBody>
        <a:bodyPr xmlns:a="http://schemas.openxmlformats.org/drawingml/2006/main" vertOverflow="clip" vert="vert270" wrap="none" rtlCol="0" anchor="ctr"/>
        <a:lstStyle xmlns:a="http://schemas.openxmlformats.org/drawingml/2006/main"/>
        <a:p xmlns:a="http://schemas.openxmlformats.org/drawingml/2006/main">
          <a:pPr algn="ctr"/>
          <a:r>
            <a:rPr lang="en-US" sz="1100" b="1"/>
            <a:t>Total Persons</a:t>
          </a:r>
        </a:p>
      </cdr:txBody>
    </cdr:sp>
  </cdr:relSizeAnchor>
</c:userShapes>
</file>

<file path=xl/drawings/drawing26.xml><?xml version="1.0" encoding="utf-8"?>
<c:userShapes xmlns:c="http://schemas.openxmlformats.org/drawingml/2006/chart">
  <cdr:relSizeAnchor xmlns:cdr="http://schemas.openxmlformats.org/drawingml/2006/chartDrawing">
    <cdr:from>
      <cdr:x>0.00121</cdr:x>
      <cdr:y>2.7922E-7</cdr:y>
    </cdr:from>
    <cdr:to>
      <cdr:x>1</cdr:x>
      <cdr:y>0.15426</cdr:y>
    </cdr:to>
    <cdr:sp macro="" textlink="">
      <cdr:nvSpPr>
        <cdr:cNvPr id="2" name="TextBox 1"/>
        <cdr:cNvSpPr txBox="1"/>
      </cdr:nvSpPr>
      <cdr:spPr>
        <a:xfrm xmlns:a="http://schemas.openxmlformats.org/drawingml/2006/main">
          <a:off x="0" y="1"/>
          <a:ext cx="3562350" cy="5524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US" sz="1400" b="1"/>
            <a:t>Table 3B: PIT Trends by Program</a:t>
          </a:r>
          <a:r>
            <a:rPr lang="en-US" sz="1400" b="1" baseline="0"/>
            <a:t> and</a:t>
          </a:r>
        </a:p>
        <a:p xmlns:a="http://schemas.openxmlformats.org/drawingml/2006/main">
          <a:pPr algn="ctr"/>
          <a:r>
            <a:rPr lang="en-US" sz="1400" b="1" baseline="0"/>
            <a:t>Household Type - Families</a:t>
          </a:r>
          <a:endParaRPr lang="en-US" sz="1400" b="1"/>
        </a:p>
      </cdr:txBody>
    </cdr:sp>
  </cdr:relSizeAnchor>
  <cdr:relSizeAnchor xmlns:cdr="http://schemas.openxmlformats.org/drawingml/2006/chartDrawing">
    <cdr:from>
      <cdr:x>0.00121</cdr:x>
      <cdr:y>0.26862</cdr:y>
    </cdr:from>
    <cdr:to>
      <cdr:x>0.08997</cdr:x>
      <cdr:y>0.74202</cdr:y>
    </cdr:to>
    <cdr:sp macro="" textlink="">
      <cdr:nvSpPr>
        <cdr:cNvPr id="3" name="TextBox 2"/>
        <cdr:cNvSpPr txBox="1"/>
      </cdr:nvSpPr>
      <cdr:spPr>
        <a:xfrm xmlns:a="http://schemas.openxmlformats.org/drawingml/2006/main">
          <a:off x="1" y="962025"/>
          <a:ext cx="342898" cy="1695450"/>
        </a:xfrm>
        <a:prstGeom xmlns:a="http://schemas.openxmlformats.org/drawingml/2006/main" prst="rect">
          <a:avLst/>
        </a:prstGeom>
      </cdr:spPr>
      <cdr:txBody>
        <a:bodyPr xmlns:a="http://schemas.openxmlformats.org/drawingml/2006/main" vertOverflow="clip" vert="vert270" wrap="none" rtlCol="0" anchor="ctr"/>
        <a:lstStyle xmlns:a="http://schemas.openxmlformats.org/drawingml/2006/main"/>
        <a:p xmlns:a="http://schemas.openxmlformats.org/drawingml/2006/main">
          <a:pPr algn="ctr"/>
          <a:r>
            <a:rPr lang="en-US" sz="1100" b="1"/>
            <a:t>Total Persons</a:t>
          </a:r>
        </a:p>
      </cdr:txBody>
    </cdr:sp>
  </cdr:relSizeAnchor>
</c:userShapes>
</file>

<file path=xl/drawings/drawing27.xml><?xml version="1.0" encoding="utf-8"?>
<c:userShapes xmlns:c="http://schemas.openxmlformats.org/drawingml/2006/chart">
  <cdr:relSizeAnchor xmlns:cdr="http://schemas.openxmlformats.org/drawingml/2006/chartDrawing">
    <cdr:from>
      <cdr:x>0.00121</cdr:x>
      <cdr:y>2.7922E-7</cdr:y>
    </cdr:from>
    <cdr:to>
      <cdr:x>0.99903</cdr:x>
      <cdr:y>0.15426</cdr:y>
    </cdr:to>
    <cdr:sp macro="" textlink="">
      <cdr:nvSpPr>
        <cdr:cNvPr id="2" name="TextBox 1"/>
        <cdr:cNvSpPr txBox="1"/>
      </cdr:nvSpPr>
      <cdr:spPr>
        <a:xfrm xmlns:a="http://schemas.openxmlformats.org/drawingml/2006/main">
          <a:off x="0" y="1"/>
          <a:ext cx="3667125" cy="5524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US" sz="1400" b="1"/>
            <a:t>Table</a:t>
          </a:r>
          <a:r>
            <a:rPr lang="en-US" sz="1400" b="1" baseline="0"/>
            <a:t> 3A: PIT Trends by Program and</a:t>
          </a:r>
        </a:p>
        <a:p xmlns:a="http://schemas.openxmlformats.org/drawingml/2006/main">
          <a:pPr algn="ctr"/>
          <a:r>
            <a:rPr lang="en-US" sz="1400" b="1" baseline="0"/>
            <a:t>Household Type - Single</a:t>
          </a:r>
          <a:endParaRPr lang="en-US" sz="1400" b="1"/>
        </a:p>
      </cdr:txBody>
    </cdr:sp>
  </cdr:relSizeAnchor>
  <cdr:relSizeAnchor xmlns:cdr="http://schemas.openxmlformats.org/drawingml/2006/chartDrawing">
    <cdr:from>
      <cdr:x>0.00121</cdr:x>
      <cdr:y>0.26862</cdr:y>
    </cdr:from>
    <cdr:to>
      <cdr:x>0.09639</cdr:x>
      <cdr:y>0.73138</cdr:y>
    </cdr:to>
    <cdr:sp macro="" textlink="">
      <cdr:nvSpPr>
        <cdr:cNvPr id="3" name="TextBox 2"/>
        <cdr:cNvSpPr txBox="1"/>
      </cdr:nvSpPr>
      <cdr:spPr>
        <a:xfrm xmlns:a="http://schemas.openxmlformats.org/drawingml/2006/main">
          <a:off x="1" y="962025"/>
          <a:ext cx="380999" cy="1657351"/>
        </a:xfrm>
        <a:prstGeom xmlns:a="http://schemas.openxmlformats.org/drawingml/2006/main" prst="rect">
          <a:avLst/>
        </a:prstGeom>
      </cdr:spPr>
      <cdr:txBody>
        <a:bodyPr xmlns:a="http://schemas.openxmlformats.org/drawingml/2006/main" vertOverflow="clip" vert="vert270" wrap="none" rtlCol="0" anchor="ctr"/>
        <a:lstStyle xmlns:a="http://schemas.openxmlformats.org/drawingml/2006/main"/>
        <a:p xmlns:a="http://schemas.openxmlformats.org/drawingml/2006/main">
          <a:pPr algn="ctr"/>
          <a:r>
            <a:rPr lang="en-US" sz="1100" b="1"/>
            <a:t>Total Persons</a:t>
          </a:r>
        </a:p>
      </cdr:txBody>
    </cdr:sp>
  </cdr:relSizeAnchor>
</c:userShapes>
</file>

<file path=xl/drawings/drawing28.xml><?xml version="1.0" encoding="utf-8"?>
<xdr:wsDr xmlns:xdr="http://schemas.openxmlformats.org/drawingml/2006/spreadsheetDrawing" xmlns:a="http://schemas.openxmlformats.org/drawingml/2006/main">
  <xdr:twoCellAnchor>
    <xdr:from>
      <xdr:col>0</xdr:col>
      <xdr:colOff>129224</xdr:colOff>
      <xdr:row>4</xdr:row>
      <xdr:rowOff>190499</xdr:rowOff>
    </xdr:from>
    <xdr:to>
      <xdr:col>8</xdr:col>
      <xdr:colOff>424499</xdr:colOff>
      <xdr:row>18</xdr:row>
      <xdr:rowOff>162906</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119719</xdr:colOff>
      <xdr:row>19</xdr:row>
      <xdr:rowOff>28950</xdr:rowOff>
    </xdr:from>
    <xdr:to>
      <xdr:col>8</xdr:col>
      <xdr:colOff>414994</xdr:colOff>
      <xdr:row>33</xdr:row>
      <xdr:rowOff>1357</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165185</xdr:colOff>
      <xdr:row>32</xdr:row>
      <xdr:rowOff>173520</xdr:rowOff>
    </xdr:from>
    <xdr:to>
      <xdr:col>8</xdr:col>
      <xdr:colOff>460460</xdr:colOff>
      <xdr:row>45</xdr:row>
      <xdr:rowOff>179294</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85725</xdr:colOff>
      <xdr:row>47</xdr:row>
      <xdr:rowOff>69274</xdr:rowOff>
    </xdr:from>
    <xdr:to>
      <xdr:col>8</xdr:col>
      <xdr:colOff>381000</xdr:colOff>
      <xdr:row>62</xdr:row>
      <xdr:rowOff>7362</xdr:rowOff>
    </xdr:to>
    <xdr:graphicFrame macro="">
      <xdr:nvGraphicFramePr>
        <xdr:cNvPr id="6" name="Chart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146340</xdr:colOff>
      <xdr:row>62</xdr:row>
      <xdr:rowOff>178377</xdr:rowOff>
    </xdr:from>
    <xdr:to>
      <xdr:col>8</xdr:col>
      <xdr:colOff>441615</xdr:colOff>
      <xdr:row>77</xdr:row>
      <xdr:rowOff>116465</xdr:rowOff>
    </xdr:to>
    <xdr:graphicFrame macro="">
      <xdr:nvGraphicFramePr>
        <xdr:cNvPr id="8" name="Chart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121228</xdr:colOff>
      <xdr:row>78</xdr:row>
      <xdr:rowOff>56284</xdr:rowOff>
    </xdr:from>
    <xdr:to>
      <xdr:col>8</xdr:col>
      <xdr:colOff>416503</xdr:colOff>
      <xdr:row>92</xdr:row>
      <xdr:rowOff>184872</xdr:rowOff>
    </xdr:to>
    <xdr:graphicFrame macro="">
      <xdr:nvGraphicFramePr>
        <xdr:cNvPr id="9" name="Chart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85725</xdr:colOff>
      <xdr:row>94</xdr:row>
      <xdr:rowOff>171450</xdr:rowOff>
    </xdr:from>
    <xdr:to>
      <xdr:col>8</xdr:col>
      <xdr:colOff>381000</xdr:colOff>
      <xdr:row>109</xdr:row>
      <xdr:rowOff>109538</xdr:rowOff>
    </xdr:to>
    <xdr:graphicFrame macro="">
      <xdr:nvGraphicFramePr>
        <xdr:cNvPr id="10" name="Chart 9">
          <a:extLst>
            <a:ext uri="{FF2B5EF4-FFF2-40B4-BE49-F238E27FC236}">
              <a16:creationId xmlns:a16="http://schemas.microsoft.com/office/drawing/2014/main"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171450</xdr:colOff>
      <xdr:row>110</xdr:row>
      <xdr:rowOff>85725</xdr:rowOff>
    </xdr:from>
    <xdr:to>
      <xdr:col>8</xdr:col>
      <xdr:colOff>466725</xdr:colOff>
      <xdr:row>125</xdr:row>
      <xdr:rowOff>23813</xdr:rowOff>
    </xdr:to>
    <xdr:graphicFrame macro="">
      <xdr:nvGraphicFramePr>
        <xdr:cNvPr id="11" name="Chart 10">
          <a:extLst>
            <a:ext uri="{FF2B5EF4-FFF2-40B4-BE49-F238E27FC236}">
              <a16:creationId xmlns:a16="http://schemas.microsoft.com/office/drawing/2014/main" id="{00000000-0008-0000-02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150719</xdr:colOff>
      <xdr:row>125</xdr:row>
      <xdr:rowOff>35859</xdr:rowOff>
    </xdr:from>
    <xdr:to>
      <xdr:col>8</xdr:col>
      <xdr:colOff>445994</xdr:colOff>
      <xdr:row>139</xdr:row>
      <xdr:rowOff>56029</xdr:rowOff>
    </xdr:to>
    <xdr:graphicFrame macro="">
      <xdr:nvGraphicFramePr>
        <xdr:cNvPr id="12" name="Chart 11">
          <a:extLst>
            <a:ext uri="{FF2B5EF4-FFF2-40B4-BE49-F238E27FC236}">
              <a16:creationId xmlns:a16="http://schemas.microsoft.com/office/drawing/2014/main" id="{00000000-0008-0000-02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200025</xdr:colOff>
      <xdr:row>140</xdr:row>
      <xdr:rowOff>94690</xdr:rowOff>
    </xdr:from>
    <xdr:to>
      <xdr:col>8</xdr:col>
      <xdr:colOff>495300</xdr:colOff>
      <xdr:row>155</xdr:row>
      <xdr:rowOff>32778</xdr:rowOff>
    </xdr:to>
    <xdr:graphicFrame macro="">
      <xdr:nvGraphicFramePr>
        <xdr:cNvPr id="13" name="Chart 12">
          <a:extLst>
            <a:ext uri="{FF2B5EF4-FFF2-40B4-BE49-F238E27FC236}">
              <a16:creationId xmlns:a16="http://schemas.microsoft.com/office/drawing/2014/main" id="{00000000-0008-0000-02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133350</xdr:colOff>
      <xdr:row>163</xdr:row>
      <xdr:rowOff>97971</xdr:rowOff>
    </xdr:from>
    <xdr:to>
      <xdr:col>8</xdr:col>
      <xdr:colOff>466725</xdr:colOff>
      <xdr:row>177</xdr:row>
      <xdr:rowOff>174171</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219075</xdr:colOff>
      <xdr:row>186</xdr:row>
      <xdr:rowOff>57150</xdr:rowOff>
    </xdr:from>
    <xdr:to>
      <xdr:col>8</xdr:col>
      <xdr:colOff>552450</xdr:colOff>
      <xdr:row>200</xdr:row>
      <xdr:rowOff>133350</xdr:rowOff>
    </xdr:to>
    <xdr:graphicFrame macro="">
      <xdr:nvGraphicFramePr>
        <xdr:cNvPr id="14" name="Chart 13">
          <a:extLst>
            <a:ext uri="{FF2B5EF4-FFF2-40B4-BE49-F238E27FC236}">
              <a16:creationId xmlns:a16="http://schemas.microsoft.com/office/drawing/2014/main" id="{00000000-0008-0000-02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247650</xdr:colOff>
      <xdr:row>201</xdr:row>
      <xdr:rowOff>38100</xdr:rowOff>
    </xdr:from>
    <xdr:to>
      <xdr:col>8</xdr:col>
      <xdr:colOff>581025</xdr:colOff>
      <xdr:row>215</xdr:row>
      <xdr:rowOff>114300</xdr:rowOff>
    </xdr:to>
    <xdr:graphicFrame macro="">
      <xdr:nvGraphicFramePr>
        <xdr:cNvPr id="15" name="Chart 14">
          <a:extLst>
            <a:ext uri="{FF2B5EF4-FFF2-40B4-BE49-F238E27FC236}">
              <a16:creationId xmlns:a16="http://schemas.microsoft.com/office/drawing/2014/main"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180975</xdr:colOff>
      <xdr:row>216</xdr:row>
      <xdr:rowOff>180975</xdr:rowOff>
    </xdr:from>
    <xdr:to>
      <xdr:col>8</xdr:col>
      <xdr:colOff>514350</xdr:colOff>
      <xdr:row>231</xdr:row>
      <xdr:rowOff>66675</xdr:rowOff>
    </xdr:to>
    <xdr:graphicFrame macro="">
      <xdr:nvGraphicFramePr>
        <xdr:cNvPr id="16" name="Chart 15">
          <a:extLst>
            <a:ext uri="{FF2B5EF4-FFF2-40B4-BE49-F238E27FC236}">
              <a16:creationId xmlns:a16="http://schemas.microsoft.com/office/drawing/2014/main" id="{00000000-0008-0000-02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161925</xdr:colOff>
      <xdr:row>233</xdr:row>
      <xdr:rowOff>171450</xdr:rowOff>
    </xdr:from>
    <xdr:to>
      <xdr:col>8</xdr:col>
      <xdr:colOff>495300</xdr:colOff>
      <xdr:row>248</xdr:row>
      <xdr:rowOff>57150</xdr:rowOff>
    </xdr:to>
    <xdr:graphicFrame macro="">
      <xdr:nvGraphicFramePr>
        <xdr:cNvPr id="17" name="Chart 16">
          <a:extLst>
            <a:ext uri="{FF2B5EF4-FFF2-40B4-BE49-F238E27FC236}">
              <a16:creationId xmlns:a16="http://schemas.microsoft.com/office/drawing/2014/main" id="{00000000-0008-0000-02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190500</xdr:colOff>
      <xdr:row>249</xdr:row>
      <xdr:rowOff>19050</xdr:rowOff>
    </xdr:from>
    <xdr:to>
      <xdr:col>8</xdr:col>
      <xdr:colOff>523875</xdr:colOff>
      <xdr:row>263</xdr:row>
      <xdr:rowOff>95250</xdr:rowOff>
    </xdr:to>
    <xdr:graphicFrame macro="">
      <xdr:nvGraphicFramePr>
        <xdr:cNvPr id="18" name="Chart 17">
          <a:extLst>
            <a:ext uri="{FF2B5EF4-FFF2-40B4-BE49-F238E27FC236}">
              <a16:creationId xmlns:a16="http://schemas.microsoft.com/office/drawing/2014/main" id="{00000000-0008-0000-02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219075</xdr:colOff>
      <xdr:row>264</xdr:row>
      <xdr:rowOff>114300</xdr:rowOff>
    </xdr:from>
    <xdr:to>
      <xdr:col>8</xdr:col>
      <xdr:colOff>552450</xdr:colOff>
      <xdr:row>279</xdr:row>
      <xdr:rowOff>0</xdr:rowOff>
    </xdr:to>
    <xdr:graphicFrame macro="">
      <xdr:nvGraphicFramePr>
        <xdr:cNvPr id="19" name="Chart 18">
          <a:extLst>
            <a:ext uri="{FF2B5EF4-FFF2-40B4-BE49-F238E27FC236}">
              <a16:creationId xmlns:a16="http://schemas.microsoft.com/office/drawing/2014/main" id="{00000000-0008-0000-02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209550</xdr:colOff>
      <xdr:row>280</xdr:row>
      <xdr:rowOff>180975</xdr:rowOff>
    </xdr:from>
    <xdr:to>
      <xdr:col>8</xdr:col>
      <xdr:colOff>542925</xdr:colOff>
      <xdr:row>295</xdr:row>
      <xdr:rowOff>66675</xdr:rowOff>
    </xdr:to>
    <xdr:graphicFrame macro="">
      <xdr:nvGraphicFramePr>
        <xdr:cNvPr id="20" name="Chart 19">
          <a:extLst>
            <a:ext uri="{FF2B5EF4-FFF2-40B4-BE49-F238E27FC236}">
              <a16:creationId xmlns:a16="http://schemas.microsoft.com/office/drawing/2014/main" id="{00000000-0008-0000-02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180975</xdr:colOff>
      <xdr:row>296</xdr:row>
      <xdr:rowOff>28575</xdr:rowOff>
    </xdr:from>
    <xdr:to>
      <xdr:col>8</xdr:col>
      <xdr:colOff>514350</xdr:colOff>
      <xdr:row>310</xdr:row>
      <xdr:rowOff>104775</xdr:rowOff>
    </xdr:to>
    <xdr:graphicFrame macro="">
      <xdr:nvGraphicFramePr>
        <xdr:cNvPr id="21" name="Chart 20">
          <a:extLst>
            <a:ext uri="{FF2B5EF4-FFF2-40B4-BE49-F238E27FC236}">
              <a16:creationId xmlns:a16="http://schemas.microsoft.com/office/drawing/2014/main" id="{00000000-0008-0000-02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190500</xdr:colOff>
      <xdr:row>311</xdr:row>
      <xdr:rowOff>38100</xdr:rowOff>
    </xdr:from>
    <xdr:to>
      <xdr:col>8</xdr:col>
      <xdr:colOff>523875</xdr:colOff>
      <xdr:row>325</xdr:row>
      <xdr:rowOff>114300</xdr:rowOff>
    </xdr:to>
    <xdr:graphicFrame macro="">
      <xdr:nvGraphicFramePr>
        <xdr:cNvPr id="22" name="Chart 21">
          <a:extLst>
            <a:ext uri="{FF2B5EF4-FFF2-40B4-BE49-F238E27FC236}">
              <a16:creationId xmlns:a16="http://schemas.microsoft.com/office/drawing/2014/main" id="{00000000-0008-0000-02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121565</xdr:colOff>
      <xdr:row>19</xdr:row>
      <xdr:rowOff>56030</xdr:rowOff>
    </xdr:from>
    <xdr:to>
      <xdr:col>6</xdr:col>
      <xdr:colOff>254935</xdr:colOff>
      <xdr:row>33</xdr:row>
      <xdr:rowOff>28437</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340660</xdr:colOff>
      <xdr:row>19</xdr:row>
      <xdr:rowOff>75456</xdr:rowOff>
    </xdr:from>
    <xdr:to>
      <xdr:col>12</xdr:col>
      <xdr:colOff>474030</xdr:colOff>
      <xdr:row>33</xdr:row>
      <xdr:rowOff>47863</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343920</xdr:colOff>
      <xdr:row>33</xdr:row>
      <xdr:rowOff>135591</xdr:rowOff>
    </xdr:from>
    <xdr:to>
      <xdr:col>12</xdr:col>
      <xdr:colOff>477290</xdr:colOff>
      <xdr:row>48</xdr:row>
      <xdr:rowOff>68916</xdr:rowOff>
    </xdr:to>
    <xdr:graphicFrame macro="">
      <xdr:nvGraphicFramePr>
        <xdr:cNvPr id="4" name="Chart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131110</xdr:colOff>
      <xdr:row>33</xdr:row>
      <xdr:rowOff>136121</xdr:rowOff>
    </xdr:from>
    <xdr:to>
      <xdr:col>6</xdr:col>
      <xdr:colOff>264480</xdr:colOff>
      <xdr:row>48</xdr:row>
      <xdr:rowOff>74209</xdr:rowOff>
    </xdr:to>
    <xdr:graphicFrame macro="">
      <xdr:nvGraphicFramePr>
        <xdr:cNvPr id="5" name="Chart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118121</xdr:colOff>
      <xdr:row>48</xdr:row>
      <xdr:rowOff>169769</xdr:rowOff>
    </xdr:from>
    <xdr:to>
      <xdr:col>6</xdr:col>
      <xdr:colOff>207309</xdr:colOff>
      <xdr:row>63</xdr:row>
      <xdr:rowOff>107857</xdr:rowOff>
    </xdr:to>
    <xdr:graphicFrame macro="">
      <xdr:nvGraphicFramePr>
        <xdr:cNvPr id="6" name="Chart 5">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397809</xdr:colOff>
      <xdr:row>49</xdr:row>
      <xdr:rowOff>9576</xdr:rowOff>
    </xdr:from>
    <xdr:to>
      <xdr:col>12</xdr:col>
      <xdr:colOff>486997</xdr:colOff>
      <xdr:row>63</xdr:row>
      <xdr:rowOff>138164</xdr:rowOff>
    </xdr:to>
    <xdr:graphicFrame macro="">
      <xdr:nvGraphicFramePr>
        <xdr:cNvPr id="7" name="Chart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97491</xdr:colOff>
      <xdr:row>64</xdr:row>
      <xdr:rowOff>55469</xdr:rowOff>
    </xdr:from>
    <xdr:to>
      <xdr:col>6</xdr:col>
      <xdr:colOff>197784</xdr:colOff>
      <xdr:row>78</xdr:row>
      <xdr:rowOff>184057</xdr:rowOff>
    </xdr:to>
    <xdr:graphicFrame macro="">
      <xdr:nvGraphicFramePr>
        <xdr:cNvPr id="10" name="Chart 9">
          <a:extLst>
            <a:ext uri="{FF2B5EF4-FFF2-40B4-BE49-F238E27FC236}">
              <a16:creationId xmlns:a16="http://schemas.microsoft.com/office/drawing/2014/main" id="{00000000-0008-0000-03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388284</xdr:colOff>
      <xdr:row>64</xdr:row>
      <xdr:rowOff>36419</xdr:rowOff>
    </xdr:from>
    <xdr:to>
      <xdr:col>12</xdr:col>
      <xdr:colOff>493059</xdr:colOff>
      <xdr:row>78</xdr:row>
      <xdr:rowOff>165007</xdr:rowOff>
    </xdr:to>
    <xdr:graphicFrame macro="">
      <xdr:nvGraphicFramePr>
        <xdr:cNvPr id="11" name="Chart 10">
          <a:extLst>
            <a:ext uri="{FF2B5EF4-FFF2-40B4-BE49-F238E27FC236}">
              <a16:creationId xmlns:a16="http://schemas.microsoft.com/office/drawing/2014/main" id="{00000000-0008-0000-03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97491</xdr:colOff>
      <xdr:row>79</xdr:row>
      <xdr:rowOff>84044</xdr:rowOff>
    </xdr:from>
    <xdr:to>
      <xdr:col>6</xdr:col>
      <xdr:colOff>186578</xdr:colOff>
      <xdr:row>93</xdr:row>
      <xdr:rowOff>104214</xdr:rowOff>
    </xdr:to>
    <xdr:graphicFrame macro="">
      <xdr:nvGraphicFramePr>
        <xdr:cNvPr id="12" name="Chart 11">
          <a:extLst>
            <a:ext uri="{FF2B5EF4-FFF2-40B4-BE49-F238E27FC236}">
              <a16:creationId xmlns:a16="http://schemas.microsoft.com/office/drawing/2014/main" id="{00000000-0008-0000-03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409015</xdr:colOff>
      <xdr:row>79</xdr:row>
      <xdr:rowOff>104775</xdr:rowOff>
    </xdr:from>
    <xdr:to>
      <xdr:col>12</xdr:col>
      <xdr:colOff>502584</xdr:colOff>
      <xdr:row>93</xdr:row>
      <xdr:rowOff>131669</xdr:rowOff>
    </xdr:to>
    <xdr:graphicFrame macro="">
      <xdr:nvGraphicFramePr>
        <xdr:cNvPr id="13" name="Chart 12">
          <a:extLst>
            <a:ext uri="{FF2B5EF4-FFF2-40B4-BE49-F238E27FC236}">
              <a16:creationId xmlns:a16="http://schemas.microsoft.com/office/drawing/2014/main" id="{00000000-0008-0000-03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28576</xdr:colOff>
      <xdr:row>95</xdr:row>
      <xdr:rowOff>133350</xdr:rowOff>
    </xdr:from>
    <xdr:to>
      <xdr:col>6</xdr:col>
      <xdr:colOff>180975</xdr:colOff>
      <xdr:row>117</xdr:row>
      <xdr:rowOff>114300</xdr:rowOff>
    </xdr:to>
    <xdr:graphicFrame macro="">
      <xdr:nvGraphicFramePr>
        <xdr:cNvPr id="14" name="Chart 32">
          <a:extLst>
            <a:ext uri="{FF2B5EF4-FFF2-40B4-BE49-F238E27FC236}">
              <a16:creationId xmlns:a16="http://schemas.microsoft.com/office/drawing/2014/main" id="{00000000-0008-0000-03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466725</xdr:colOff>
      <xdr:row>95</xdr:row>
      <xdr:rowOff>85725</xdr:rowOff>
    </xdr:from>
    <xdr:to>
      <xdr:col>12</xdr:col>
      <xdr:colOff>533400</xdr:colOff>
      <xdr:row>117</xdr:row>
      <xdr:rowOff>131109</xdr:rowOff>
    </xdr:to>
    <xdr:graphicFrame macro="">
      <xdr:nvGraphicFramePr>
        <xdr:cNvPr id="15" name="Chart 32">
          <a:extLst>
            <a:ext uri="{FF2B5EF4-FFF2-40B4-BE49-F238E27FC236}">
              <a16:creationId xmlns:a16="http://schemas.microsoft.com/office/drawing/2014/main" id="{00000000-0008-0000-03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19051</xdr:colOff>
      <xdr:row>118</xdr:row>
      <xdr:rowOff>114300</xdr:rowOff>
    </xdr:from>
    <xdr:to>
      <xdr:col>6</xdr:col>
      <xdr:colOff>190501</xdr:colOff>
      <xdr:row>140</xdr:row>
      <xdr:rowOff>159684</xdr:rowOff>
    </xdr:to>
    <xdr:graphicFrame macro="">
      <xdr:nvGraphicFramePr>
        <xdr:cNvPr id="16" name="Chart 32">
          <a:extLst>
            <a:ext uri="{FF2B5EF4-FFF2-40B4-BE49-F238E27FC236}">
              <a16:creationId xmlns:a16="http://schemas.microsoft.com/office/drawing/2014/main" id="{00000000-0008-0000-03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6</xdr:col>
      <xdr:colOff>417419</xdr:colOff>
      <xdr:row>118</xdr:row>
      <xdr:rowOff>101974</xdr:rowOff>
    </xdr:from>
    <xdr:to>
      <xdr:col>12</xdr:col>
      <xdr:colOff>593912</xdr:colOff>
      <xdr:row>140</xdr:row>
      <xdr:rowOff>147358</xdr:rowOff>
    </xdr:to>
    <xdr:graphicFrame macro="">
      <xdr:nvGraphicFramePr>
        <xdr:cNvPr id="17" name="Chart 32">
          <a:extLst>
            <a:ext uri="{FF2B5EF4-FFF2-40B4-BE49-F238E27FC236}">
              <a16:creationId xmlns:a16="http://schemas.microsoft.com/office/drawing/2014/main" id="{00000000-0008-0000-03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2" name="TextBox 1"/>
        <cdr:cNvSpPr txBox="1"/>
      </cdr:nvSpPr>
      <cdr:spPr>
        <a:xfrm xmlns:a="http://schemas.openxmlformats.org/drawingml/2006/main">
          <a:off x="0" y="1"/>
          <a:ext cx="9934575" cy="7048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US" sz="1400" b="1"/>
            <a:t>Table</a:t>
          </a:r>
          <a:r>
            <a:rPr lang="en-US" sz="1400" b="1" baseline="0"/>
            <a:t> 7C: Trends in Length of Stay</a:t>
          </a:r>
        </a:p>
        <a:p xmlns:a="http://schemas.openxmlformats.org/drawingml/2006/main">
          <a:pPr algn="ctr"/>
          <a:r>
            <a:rPr lang="en-US" sz="1400" b="1" baseline="0"/>
            <a:t>All in Shelters</a:t>
          </a:r>
          <a:endParaRPr lang="en-US" sz="1400" b="1"/>
        </a:p>
      </cdr:txBody>
    </cdr:sp>
  </cdr:relSizeAnchor>
  <cdr:relSizeAnchor xmlns:cdr="http://schemas.openxmlformats.org/drawingml/2006/chartDrawing">
    <cdr:from>
      <cdr:x>0</cdr:x>
      <cdr:y>0</cdr:y>
    </cdr:from>
    <cdr:to>
      <cdr:x>0</cdr:x>
      <cdr:y>0</cdr:y>
    </cdr:to>
    <cdr:sp macro="" textlink="">
      <cdr:nvSpPr>
        <cdr:cNvPr id="3" name="TextBox 2"/>
        <cdr:cNvSpPr txBox="1"/>
      </cdr:nvSpPr>
      <cdr:spPr>
        <a:xfrm xmlns:a="http://schemas.openxmlformats.org/drawingml/2006/main">
          <a:off x="0" y="0"/>
          <a:ext cx="390524" cy="4648200"/>
        </a:xfrm>
        <a:prstGeom xmlns:a="http://schemas.openxmlformats.org/drawingml/2006/main" prst="rect">
          <a:avLst/>
        </a:prstGeom>
      </cdr:spPr>
      <cdr:txBody>
        <a:bodyPr xmlns:a="http://schemas.openxmlformats.org/drawingml/2006/main" vertOverflow="clip" vert="vert270" wrap="none" rtlCol="0" anchor="ctr"/>
        <a:lstStyle xmlns:a="http://schemas.openxmlformats.org/drawingml/2006/main"/>
        <a:p xmlns:a="http://schemas.openxmlformats.org/drawingml/2006/main">
          <a:pPr algn="ctr"/>
          <a:r>
            <a:rPr lang="en-US" sz="1100" b="1"/>
            <a:t>Total</a:t>
          </a:r>
          <a:r>
            <a:rPr lang="en-US" sz="1100" b="1" baseline="0"/>
            <a:t> Persons</a:t>
          </a:r>
          <a:endParaRPr lang="en-US" sz="1100" b="1"/>
        </a:p>
      </cdr:txBody>
    </cdr:sp>
  </cdr:relSizeAnchor>
  <cdr:relSizeAnchor xmlns:cdr="http://schemas.openxmlformats.org/drawingml/2006/chartDrawing">
    <cdr:from>
      <cdr:x>0.49086</cdr:x>
      <cdr:y>0.0574</cdr:y>
    </cdr:from>
    <cdr:to>
      <cdr:x>0.58325</cdr:x>
      <cdr:y>0.26932</cdr:y>
    </cdr:to>
    <cdr:sp macro="" textlink="">
      <cdr:nvSpPr>
        <cdr:cNvPr id="4" name="TextBox 3"/>
        <cdr:cNvSpPr txBox="1"/>
      </cdr:nvSpPr>
      <cdr:spPr>
        <a:xfrm xmlns:a="http://schemas.openxmlformats.org/drawingml/2006/main">
          <a:off x="4857750" y="24765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1</cdr:x>
      <cdr:y>0.17488</cdr:y>
    </cdr:to>
    <cdr:sp macro="" textlink="">
      <cdr:nvSpPr>
        <cdr:cNvPr id="5" name="TextBox 4"/>
        <cdr:cNvSpPr txBox="1"/>
      </cdr:nvSpPr>
      <cdr:spPr>
        <a:xfrm xmlns:a="http://schemas.openxmlformats.org/drawingml/2006/main">
          <a:off x="0" y="0"/>
          <a:ext cx="5857874" cy="67627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US" sz="1400" b="1" baseline="0">
              <a:latin typeface="+mn-lt"/>
              <a:ea typeface="+mn-ea"/>
              <a:cs typeface="+mn-cs"/>
            </a:rPr>
            <a:t>Trends in Length of Stay</a:t>
          </a:r>
          <a:endParaRPr lang="en-US" sz="1400"/>
        </a:p>
        <a:p xmlns:a="http://schemas.openxmlformats.org/drawingml/2006/main">
          <a:pPr algn="ctr"/>
          <a:r>
            <a:rPr lang="en-US" sz="1400" b="1" baseline="0">
              <a:latin typeface="+mn-lt"/>
              <a:ea typeface="+mn-ea"/>
              <a:cs typeface="+mn-cs"/>
            </a:rPr>
            <a:t>All in Shelters</a:t>
          </a:r>
          <a:endParaRPr lang="en-US" sz="1400" b="1">
            <a:latin typeface="+mn-lt"/>
            <a:ea typeface="+mn-ea"/>
            <a:cs typeface="+mn-cs"/>
          </a:endParaRPr>
        </a:p>
        <a:p xmlns:a="http://schemas.openxmlformats.org/drawingml/2006/main">
          <a:endParaRPr lang="en-US" sz="1100"/>
        </a:p>
      </cdr:txBody>
    </cdr:sp>
  </cdr:relSizeAnchor>
  <cdr:relSizeAnchor xmlns:cdr="http://schemas.openxmlformats.org/drawingml/2006/chartDrawing">
    <cdr:from>
      <cdr:x>1.01046E-7</cdr:x>
      <cdr:y>0.11258</cdr:y>
    </cdr:from>
    <cdr:to>
      <cdr:x>0.05197</cdr:x>
      <cdr:y>0.8543</cdr:y>
    </cdr:to>
    <cdr:sp macro="" textlink="">
      <cdr:nvSpPr>
        <cdr:cNvPr id="6" name="TextBox 5"/>
        <cdr:cNvSpPr txBox="1"/>
      </cdr:nvSpPr>
      <cdr:spPr>
        <a:xfrm xmlns:a="http://schemas.openxmlformats.org/drawingml/2006/main">
          <a:off x="1" y="485775"/>
          <a:ext cx="514350" cy="3200400"/>
        </a:xfrm>
        <a:prstGeom xmlns:a="http://schemas.openxmlformats.org/drawingml/2006/main" prst="rect">
          <a:avLst/>
        </a:prstGeom>
      </cdr:spPr>
      <cdr:txBody>
        <a:bodyPr xmlns:a="http://schemas.openxmlformats.org/drawingml/2006/main" vertOverflow="clip" vert="vert270" wrap="none" rtlCol="0" anchor="ctr"/>
        <a:lstStyle xmlns:a="http://schemas.openxmlformats.org/drawingml/2006/main"/>
        <a:p xmlns:a="http://schemas.openxmlformats.org/drawingml/2006/main">
          <a:pPr algn="ctr"/>
          <a:r>
            <a:rPr lang="en-US" sz="1100" b="1"/>
            <a:t>Total Persons</a:t>
          </a:r>
        </a:p>
      </cdr:txBody>
    </cdr:sp>
  </cdr:relSizeAnchor>
</c:userShapes>
</file>

<file path=xl/drawings/drawing30.xml><?xml version="1.0" encoding="utf-8"?>
<c:userShapes xmlns:c="http://schemas.openxmlformats.org/drawingml/2006/chart">
  <cdr:relSizeAnchor xmlns:cdr="http://schemas.openxmlformats.org/drawingml/2006/chartDrawing">
    <cdr:from>
      <cdr:x>0.02553</cdr:x>
      <cdr:y>0.46428</cdr:y>
    </cdr:from>
    <cdr:to>
      <cdr:x>0.02962</cdr:x>
      <cdr:y>0.47542</cdr:y>
    </cdr:to>
    <cdr:sp macro="" textlink="">
      <cdr:nvSpPr>
        <cdr:cNvPr id="3" name="TextBox 2"/>
        <cdr:cNvSpPr txBox="1"/>
      </cdr:nvSpPr>
      <cdr:spPr>
        <a:xfrm xmlns:a="http://schemas.openxmlformats.org/drawingml/2006/main">
          <a:off x="285750" y="2181226"/>
          <a:ext cx="45719" cy="45719"/>
        </a:xfrm>
        <a:prstGeom xmlns:a="http://schemas.openxmlformats.org/drawingml/2006/main" prst="rect">
          <a:avLst/>
        </a:prstGeom>
      </cdr:spPr>
      <cdr:txBody>
        <a:bodyPr xmlns:a="http://schemas.openxmlformats.org/drawingml/2006/main" vertOverflow="clip" vert="vert270" wrap="square" rtlCol="0" anchor="ctr"/>
        <a:lstStyle xmlns:a="http://schemas.openxmlformats.org/drawingml/2006/main"/>
        <a:p xmlns:a="http://schemas.openxmlformats.org/drawingml/2006/main">
          <a:endParaRPr lang="en-US"/>
        </a:p>
      </cdr:txBody>
    </cdr:sp>
  </cdr:relSizeAnchor>
  <cdr:relSizeAnchor xmlns:cdr="http://schemas.openxmlformats.org/drawingml/2006/chartDrawing">
    <cdr:from>
      <cdr:x>0.02553</cdr:x>
      <cdr:y>0.46428</cdr:y>
    </cdr:from>
    <cdr:to>
      <cdr:x>0.02962</cdr:x>
      <cdr:y>0.47542</cdr:y>
    </cdr:to>
    <cdr:sp macro="" textlink="">
      <cdr:nvSpPr>
        <cdr:cNvPr id="6" name="TextBox 2"/>
        <cdr:cNvSpPr txBox="1"/>
      </cdr:nvSpPr>
      <cdr:spPr>
        <a:xfrm xmlns:a="http://schemas.openxmlformats.org/drawingml/2006/main">
          <a:off x="285750" y="2181226"/>
          <a:ext cx="45719" cy="45719"/>
        </a:xfrm>
        <a:prstGeom xmlns:a="http://schemas.openxmlformats.org/drawingml/2006/main" prst="rect">
          <a:avLst/>
        </a:prstGeom>
      </cdr:spPr>
      <cdr:txBody>
        <a:bodyPr xmlns:a="http://schemas.openxmlformats.org/drawingml/2006/main" vertOverflow="clip" vert="vert270" wrap="square" rtlCol="0" anchor="ctr"/>
        <a:lstStyle xmlns:a="http://schemas.openxmlformats.org/drawingml/2006/main"/>
        <a:p xmlns:a="http://schemas.openxmlformats.org/drawingml/2006/main">
          <a:endParaRPr lang="en-US"/>
        </a:p>
      </cdr:txBody>
    </cdr:sp>
  </cdr:relSizeAnchor>
  <cdr:relSizeAnchor xmlns:cdr="http://schemas.openxmlformats.org/drawingml/2006/chartDrawing">
    <cdr:from>
      <cdr:x>0.02553</cdr:x>
      <cdr:y>0.46428</cdr:y>
    </cdr:from>
    <cdr:to>
      <cdr:x>0.02962</cdr:x>
      <cdr:y>0.47542</cdr:y>
    </cdr:to>
    <cdr:sp macro="" textlink="">
      <cdr:nvSpPr>
        <cdr:cNvPr id="9" name="TextBox 2"/>
        <cdr:cNvSpPr txBox="1"/>
      </cdr:nvSpPr>
      <cdr:spPr>
        <a:xfrm xmlns:a="http://schemas.openxmlformats.org/drawingml/2006/main">
          <a:off x="285750" y="2181226"/>
          <a:ext cx="45719" cy="45719"/>
        </a:xfrm>
        <a:prstGeom xmlns:a="http://schemas.openxmlformats.org/drawingml/2006/main" prst="rect">
          <a:avLst/>
        </a:prstGeom>
      </cdr:spPr>
      <cdr:txBody>
        <a:bodyPr xmlns:a="http://schemas.openxmlformats.org/drawingml/2006/main" vertOverflow="clip" vert="vert270" wrap="square" rtlCol="0" anchor="ctr"/>
        <a:lstStyle xmlns:a="http://schemas.openxmlformats.org/drawingml/2006/main"/>
        <a:p xmlns:a="http://schemas.openxmlformats.org/drawingml/2006/main">
          <a:endParaRPr lang="en-US"/>
        </a:p>
      </cdr:txBody>
    </cdr:sp>
  </cdr:relSizeAnchor>
</c:userShapes>
</file>

<file path=xl/drawings/drawing31.xml><?xml version="1.0" encoding="utf-8"?>
<c:userShapes xmlns:c="http://schemas.openxmlformats.org/drawingml/2006/chart">
  <cdr:relSizeAnchor xmlns:cdr="http://schemas.openxmlformats.org/drawingml/2006/chartDrawing">
    <cdr:from>
      <cdr:x>0.02553</cdr:x>
      <cdr:y>0.46428</cdr:y>
    </cdr:from>
    <cdr:to>
      <cdr:x>0.02962</cdr:x>
      <cdr:y>0.47542</cdr:y>
    </cdr:to>
    <cdr:sp macro="" textlink="">
      <cdr:nvSpPr>
        <cdr:cNvPr id="3" name="TextBox 2"/>
        <cdr:cNvSpPr txBox="1"/>
      </cdr:nvSpPr>
      <cdr:spPr>
        <a:xfrm xmlns:a="http://schemas.openxmlformats.org/drawingml/2006/main">
          <a:off x="285750" y="2181226"/>
          <a:ext cx="45719" cy="45719"/>
        </a:xfrm>
        <a:prstGeom xmlns:a="http://schemas.openxmlformats.org/drawingml/2006/main" prst="rect">
          <a:avLst/>
        </a:prstGeom>
      </cdr:spPr>
      <cdr:txBody>
        <a:bodyPr xmlns:a="http://schemas.openxmlformats.org/drawingml/2006/main" vertOverflow="clip" vert="vert270" wrap="square" rtlCol="0" anchor="ctr"/>
        <a:lstStyle xmlns:a="http://schemas.openxmlformats.org/drawingml/2006/main"/>
        <a:p xmlns:a="http://schemas.openxmlformats.org/drawingml/2006/main">
          <a:endParaRPr lang="en-US"/>
        </a:p>
      </cdr:txBody>
    </cdr:sp>
  </cdr:relSizeAnchor>
  <cdr:relSizeAnchor xmlns:cdr="http://schemas.openxmlformats.org/drawingml/2006/chartDrawing">
    <cdr:from>
      <cdr:x>0.02553</cdr:x>
      <cdr:y>0.46428</cdr:y>
    </cdr:from>
    <cdr:to>
      <cdr:x>0.02962</cdr:x>
      <cdr:y>0.47542</cdr:y>
    </cdr:to>
    <cdr:sp macro="" textlink="">
      <cdr:nvSpPr>
        <cdr:cNvPr id="6" name="TextBox 2"/>
        <cdr:cNvSpPr txBox="1"/>
      </cdr:nvSpPr>
      <cdr:spPr>
        <a:xfrm xmlns:a="http://schemas.openxmlformats.org/drawingml/2006/main">
          <a:off x="285750" y="2181226"/>
          <a:ext cx="45719" cy="45719"/>
        </a:xfrm>
        <a:prstGeom xmlns:a="http://schemas.openxmlformats.org/drawingml/2006/main" prst="rect">
          <a:avLst/>
        </a:prstGeom>
      </cdr:spPr>
      <cdr:txBody>
        <a:bodyPr xmlns:a="http://schemas.openxmlformats.org/drawingml/2006/main" vertOverflow="clip" vert="vert270" wrap="square" rtlCol="0" anchor="ctr"/>
        <a:lstStyle xmlns:a="http://schemas.openxmlformats.org/drawingml/2006/main"/>
        <a:p xmlns:a="http://schemas.openxmlformats.org/drawingml/2006/main">
          <a:endParaRPr lang="en-US"/>
        </a:p>
      </cdr:txBody>
    </cdr:sp>
  </cdr:relSizeAnchor>
  <cdr:relSizeAnchor xmlns:cdr="http://schemas.openxmlformats.org/drawingml/2006/chartDrawing">
    <cdr:from>
      <cdr:x>0.02553</cdr:x>
      <cdr:y>0.46428</cdr:y>
    </cdr:from>
    <cdr:to>
      <cdr:x>0.02962</cdr:x>
      <cdr:y>0.47542</cdr:y>
    </cdr:to>
    <cdr:sp macro="" textlink="">
      <cdr:nvSpPr>
        <cdr:cNvPr id="9" name="TextBox 2"/>
        <cdr:cNvSpPr txBox="1"/>
      </cdr:nvSpPr>
      <cdr:spPr>
        <a:xfrm xmlns:a="http://schemas.openxmlformats.org/drawingml/2006/main">
          <a:off x="285750" y="2181226"/>
          <a:ext cx="45719" cy="45719"/>
        </a:xfrm>
        <a:prstGeom xmlns:a="http://schemas.openxmlformats.org/drawingml/2006/main" prst="rect">
          <a:avLst/>
        </a:prstGeom>
      </cdr:spPr>
      <cdr:txBody>
        <a:bodyPr xmlns:a="http://schemas.openxmlformats.org/drawingml/2006/main" vertOverflow="clip" vert="vert270" wrap="square" rtlCol="0" anchor="ctr"/>
        <a:lstStyle xmlns:a="http://schemas.openxmlformats.org/drawingml/2006/main"/>
        <a:p xmlns:a="http://schemas.openxmlformats.org/drawingml/2006/main">
          <a:endParaRPr lang="en-US"/>
        </a:p>
      </cdr:txBody>
    </cdr:sp>
  </cdr:relSizeAnchor>
  <cdr:relSizeAnchor xmlns:cdr="http://schemas.openxmlformats.org/drawingml/2006/chartDrawing">
    <cdr:from>
      <cdr:x>0.02553</cdr:x>
      <cdr:y>0.46428</cdr:y>
    </cdr:from>
    <cdr:to>
      <cdr:x>0.02962</cdr:x>
      <cdr:y>0.47542</cdr:y>
    </cdr:to>
    <cdr:sp macro="" textlink="">
      <cdr:nvSpPr>
        <cdr:cNvPr id="5" name="TextBox 2"/>
        <cdr:cNvSpPr txBox="1"/>
      </cdr:nvSpPr>
      <cdr:spPr>
        <a:xfrm xmlns:a="http://schemas.openxmlformats.org/drawingml/2006/main">
          <a:off x="285750" y="2181226"/>
          <a:ext cx="45719" cy="45719"/>
        </a:xfrm>
        <a:prstGeom xmlns:a="http://schemas.openxmlformats.org/drawingml/2006/main" prst="rect">
          <a:avLst/>
        </a:prstGeom>
      </cdr:spPr>
      <cdr:txBody>
        <a:bodyPr xmlns:a="http://schemas.openxmlformats.org/drawingml/2006/main" vertOverflow="clip" vert="vert270" wrap="square" rtlCol="0" anchor="ctr"/>
        <a:lstStyle xmlns:a="http://schemas.openxmlformats.org/drawingml/2006/main"/>
        <a:p xmlns:a="http://schemas.openxmlformats.org/drawingml/2006/main">
          <a:endParaRPr lang="en-US"/>
        </a:p>
      </cdr:txBody>
    </cdr:sp>
  </cdr:relSizeAnchor>
  <cdr:relSizeAnchor xmlns:cdr="http://schemas.openxmlformats.org/drawingml/2006/chartDrawing">
    <cdr:from>
      <cdr:x>0.02553</cdr:x>
      <cdr:y>0.46428</cdr:y>
    </cdr:from>
    <cdr:to>
      <cdr:x>0.02962</cdr:x>
      <cdr:y>0.47542</cdr:y>
    </cdr:to>
    <cdr:sp macro="" textlink="">
      <cdr:nvSpPr>
        <cdr:cNvPr id="8" name="TextBox 2"/>
        <cdr:cNvSpPr txBox="1"/>
      </cdr:nvSpPr>
      <cdr:spPr>
        <a:xfrm xmlns:a="http://schemas.openxmlformats.org/drawingml/2006/main">
          <a:off x="285750" y="2181226"/>
          <a:ext cx="45719" cy="45719"/>
        </a:xfrm>
        <a:prstGeom xmlns:a="http://schemas.openxmlformats.org/drawingml/2006/main" prst="rect">
          <a:avLst/>
        </a:prstGeom>
      </cdr:spPr>
      <cdr:txBody>
        <a:bodyPr xmlns:a="http://schemas.openxmlformats.org/drawingml/2006/main" vertOverflow="clip" vert="vert270" wrap="square" rtlCol="0" anchor="ctr"/>
        <a:lstStyle xmlns:a="http://schemas.openxmlformats.org/drawingml/2006/main"/>
        <a:p xmlns:a="http://schemas.openxmlformats.org/drawingml/2006/main">
          <a:endParaRPr lang="en-US"/>
        </a:p>
      </cdr:txBody>
    </cdr:sp>
  </cdr:relSizeAnchor>
  <cdr:relSizeAnchor xmlns:cdr="http://schemas.openxmlformats.org/drawingml/2006/chartDrawing">
    <cdr:from>
      <cdr:x>0.02553</cdr:x>
      <cdr:y>0.46428</cdr:y>
    </cdr:from>
    <cdr:to>
      <cdr:x>0.02962</cdr:x>
      <cdr:y>0.47542</cdr:y>
    </cdr:to>
    <cdr:sp macro="" textlink="">
      <cdr:nvSpPr>
        <cdr:cNvPr id="11" name="TextBox 2"/>
        <cdr:cNvSpPr txBox="1"/>
      </cdr:nvSpPr>
      <cdr:spPr>
        <a:xfrm xmlns:a="http://schemas.openxmlformats.org/drawingml/2006/main">
          <a:off x="285750" y="2181226"/>
          <a:ext cx="45719" cy="45719"/>
        </a:xfrm>
        <a:prstGeom xmlns:a="http://schemas.openxmlformats.org/drawingml/2006/main" prst="rect">
          <a:avLst/>
        </a:prstGeom>
      </cdr:spPr>
      <cdr:txBody>
        <a:bodyPr xmlns:a="http://schemas.openxmlformats.org/drawingml/2006/main" vertOverflow="clip" vert="vert270" wrap="square" rtlCol="0" anchor="ctr"/>
        <a:lstStyle xmlns:a="http://schemas.openxmlformats.org/drawingml/2006/main"/>
        <a:p xmlns:a="http://schemas.openxmlformats.org/drawingml/2006/main">
          <a:endParaRPr lang="en-US"/>
        </a:p>
      </cdr:txBody>
    </cdr:sp>
  </cdr:relSizeAnchor>
</c:userShapes>
</file>

<file path=xl/drawings/drawing32.xml><?xml version="1.0" encoding="utf-8"?>
<c:userShapes xmlns:c="http://schemas.openxmlformats.org/drawingml/2006/chart">
  <cdr:relSizeAnchor xmlns:cdr="http://schemas.openxmlformats.org/drawingml/2006/chartDrawing">
    <cdr:from>
      <cdr:x>0.02553</cdr:x>
      <cdr:y>0.46428</cdr:y>
    </cdr:from>
    <cdr:to>
      <cdr:x>0.02962</cdr:x>
      <cdr:y>0.47542</cdr:y>
    </cdr:to>
    <cdr:sp macro="" textlink="">
      <cdr:nvSpPr>
        <cdr:cNvPr id="3" name="TextBox 2"/>
        <cdr:cNvSpPr txBox="1"/>
      </cdr:nvSpPr>
      <cdr:spPr>
        <a:xfrm xmlns:a="http://schemas.openxmlformats.org/drawingml/2006/main">
          <a:off x="285750" y="2181226"/>
          <a:ext cx="45719" cy="45719"/>
        </a:xfrm>
        <a:prstGeom xmlns:a="http://schemas.openxmlformats.org/drawingml/2006/main" prst="rect">
          <a:avLst/>
        </a:prstGeom>
      </cdr:spPr>
      <cdr:txBody>
        <a:bodyPr xmlns:a="http://schemas.openxmlformats.org/drawingml/2006/main" vertOverflow="clip" vert="vert270" wrap="square" rtlCol="0" anchor="ctr"/>
        <a:lstStyle xmlns:a="http://schemas.openxmlformats.org/drawingml/2006/main"/>
        <a:p xmlns:a="http://schemas.openxmlformats.org/drawingml/2006/main">
          <a:endParaRPr lang="en-US"/>
        </a:p>
      </cdr:txBody>
    </cdr:sp>
  </cdr:relSizeAnchor>
  <cdr:relSizeAnchor xmlns:cdr="http://schemas.openxmlformats.org/drawingml/2006/chartDrawing">
    <cdr:from>
      <cdr:x>0.02553</cdr:x>
      <cdr:y>0.46428</cdr:y>
    </cdr:from>
    <cdr:to>
      <cdr:x>0.02962</cdr:x>
      <cdr:y>0.47542</cdr:y>
    </cdr:to>
    <cdr:sp macro="" textlink="">
      <cdr:nvSpPr>
        <cdr:cNvPr id="6" name="TextBox 2"/>
        <cdr:cNvSpPr txBox="1"/>
      </cdr:nvSpPr>
      <cdr:spPr>
        <a:xfrm xmlns:a="http://schemas.openxmlformats.org/drawingml/2006/main">
          <a:off x="285750" y="2181226"/>
          <a:ext cx="45719" cy="45719"/>
        </a:xfrm>
        <a:prstGeom xmlns:a="http://schemas.openxmlformats.org/drawingml/2006/main" prst="rect">
          <a:avLst/>
        </a:prstGeom>
      </cdr:spPr>
      <cdr:txBody>
        <a:bodyPr xmlns:a="http://schemas.openxmlformats.org/drawingml/2006/main" vertOverflow="clip" vert="vert270" wrap="square" rtlCol="0" anchor="ctr"/>
        <a:lstStyle xmlns:a="http://schemas.openxmlformats.org/drawingml/2006/main"/>
        <a:p xmlns:a="http://schemas.openxmlformats.org/drawingml/2006/main">
          <a:endParaRPr lang="en-US"/>
        </a:p>
      </cdr:txBody>
    </cdr:sp>
  </cdr:relSizeAnchor>
  <cdr:relSizeAnchor xmlns:cdr="http://schemas.openxmlformats.org/drawingml/2006/chartDrawing">
    <cdr:from>
      <cdr:x>0.02553</cdr:x>
      <cdr:y>0.46428</cdr:y>
    </cdr:from>
    <cdr:to>
      <cdr:x>0.02962</cdr:x>
      <cdr:y>0.47542</cdr:y>
    </cdr:to>
    <cdr:sp macro="" textlink="">
      <cdr:nvSpPr>
        <cdr:cNvPr id="9" name="TextBox 2"/>
        <cdr:cNvSpPr txBox="1"/>
      </cdr:nvSpPr>
      <cdr:spPr>
        <a:xfrm xmlns:a="http://schemas.openxmlformats.org/drawingml/2006/main">
          <a:off x="285750" y="2181226"/>
          <a:ext cx="45719" cy="45719"/>
        </a:xfrm>
        <a:prstGeom xmlns:a="http://schemas.openxmlformats.org/drawingml/2006/main" prst="rect">
          <a:avLst/>
        </a:prstGeom>
      </cdr:spPr>
      <cdr:txBody>
        <a:bodyPr xmlns:a="http://schemas.openxmlformats.org/drawingml/2006/main" vertOverflow="clip" vert="vert270" wrap="square" rtlCol="0" anchor="ctr"/>
        <a:lstStyle xmlns:a="http://schemas.openxmlformats.org/drawingml/2006/main"/>
        <a:p xmlns:a="http://schemas.openxmlformats.org/drawingml/2006/main">
          <a:endParaRPr lang="en-US"/>
        </a:p>
      </cdr:txBody>
    </cdr:sp>
  </cdr:relSizeAnchor>
</c:userShapes>
</file>

<file path=xl/drawings/drawing33.xml><?xml version="1.0" encoding="utf-8"?>
<c:userShapes xmlns:c="http://schemas.openxmlformats.org/drawingml/2006/chart">
  <cdr:relSizeAnchor xmlns:cdr="http://schemas.openxmlformats.org/drawingml/2006/chartDrawing">
    <cdr:from>
      <cdr:x>0.02553</cdr:x>
      <cdr:y>0.46428</cdr:y>
    </cdr:from>
    <cdr:to>
      <cdr:x>0.02962</cdr:x>
      <cdr:y>0.47542</cdr:y>
    </cdr:to>
    <cdr:sp macro="" textlink="">
      <cdr:nvSpPr>
        <cdr:cNvPr id="3" name="TextBox 2"/>
        <cdr:cNvSpPr txBox="1"/>
      </cdr:nvSpPr>
      <cdr:spPr>
        <a:xfrm xmlns:a="http://schemas.openxmlformats.org/drawingml/2006/main">
          <a:off x="285750" y="2181226"/>
          <a:ext cx="45719" cy="45719"/>
        </a:xfrm>
        <a:prstGeom xmlns:a="http://schemas.openxmlformats.org/drawingml/2006/main" prst="rect">
          <a:avLst/>
        </a:prstGeom>
      </cdr:spPr>
      <cdr:txBody>
        <a:bodyPr xmlns:a="http://schemas.openxmlformats.org/drawingml/2006/main" vertOverflow="clip" vert="vert270" wrap="square" rtlCol="0" anchor="ctr"/>
        <a:lstStyle xmlns:a="http://schemas.openxmlformats.org/drawingml/2006/main"/>
        <a:p xmlns:a="http://schemas.openxmlformats.org/drawingml/2006/main">
          <a:endParaRPr lang="en-US"/>
        </a:p>
      </cdr:txBody>
    </cdr:sp>
  </cdr:relSizeAnchor>
  <cdr:relSizeAnchor xmlns:cdr="http://schemas.openxmlformats.org/drawingml/2006/chartDrawing">
    <cdr:from>
      <cdr:x>0.02553</cdr:x>
      <cdr:y>0.46428</cdr:y>
    </cdr:from>
    <cdr:to>
      <cdr:x>0.02962</cdr:x>
      <cdr:y>0.47542</cdr:y>
    </cdr:to>
    <cdr:sp macro="" textlink="">
      <cdr:nvSpPr>
        <cdr:cNvPr id="6" name="TextBox 2"/>
        <cdr:cNvSpPr txBox="1"/>
      </cdr:nvSpPr>
      <cdr:spPr>
        <a:xfrm xmlns:a="http://schemas.openxmlformats.org/drawingml/2006/main">
          <a:off x="285750" y="2181226"/>
          <a:ext cx="45719" cy="45719"/>
        </a:xfrm>
        <a:prstGeom xmlns:a="http://schemas.openxmlformats.org/drawingml/2006/main" prst="rect">
          <a:avLst/>
        </a:prstGeom>
      </cdr:spPr>
      <cdr:txBody>
        <a:bodyPr xmlns:a="http://schemas.openxmlformats.org/drawingml/2006/main" vertOverflow="clip" vert="vert270" wrap="square" rtlCol="0" anchor="ctr"/>
        <a:lstStyle xmlns:a="http://schemas.openxmlformats.org/drawingml/2006/main"/>
        <a:p xmlns:a="http://schemas.openxmlformats.org/drawingml/2006/main">
          <a:endParaRPr lang="en-US"/>
        </a:p>
      </cdr:txBody>
    </cdr:sp>
  </cdr:relSizeAnchor>
  <cdr:relSizeAnchor xmlns:cdr="http://schemas.openxmlformats.org/drawingml/2006/chartDrawing">
    <cdr:from>
      <cdr:x>0.02553</cdr:x>
      <cdr:y>0.46428</cdr:y>
    </cdr:from>
    <cdr:to>
      <cdr:x>0.02962</cdr:x>
      <cdr:y>0.47542</cdr:y>
    </cdr:to>
    <cdr:sp macro="" textlink="">
      <cdr:nvSpPr>
        <cdr:cNvPr id="9" name="TextBox 2"/>
        <cdr:cNvSpPr txBox="1"/>
      </cdr:nvSpPr>
      <cdr:spPr>
        <a:xfrm xmlns:a="http://schemas.openxmlformats.org/drawingml/2006/main">
          <a:off x="285750" y="2181226"/>
          <a:ext cx="45719" cy="45719"/>
        </a:xfrm>
        <a:prstGeom xmlns:a="http://schemas.openxmlformats.org/drawingml/2006/main" prst="rect">
          <a:avLst/>
        </a:prstGeom>
      </cdr:spPr>
      <cdr:txBody>
        <a:bodyPr xmlns:a="http://schemas.openxmlformats.org/drawingml/2006/main" vertOverflow="clip" vert="vert270" wrap="square" rtlCol="0" anchor="ctr"/>
        <a:lstStyle xmlns:a="http://schemas.openxmlformats.org/drawingml/2006/main"/>
        <a:p xmlns:a="http://schemas.openxmlformats.org/drawingml/2006/main">
          <a:endParaRPr lang="en-US"/>
        </a:p>
      </cdr:txBody>
    </cdr:sp>
  </cdr:relSizeAnchor>
</c:userShapes>
</file>

<file path=xl/drawings/drawing4.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2" name="TextBox 1"/>
        <cdr:cNvSpPr txBox="1"/>
      </cdr:nvSpPr>
      <cdr:spPr>
        <a:xfrm xmlns:a="http://schemas.openxmlformats.org/drawingml/2006/main">
          <a:off x="0" y="0"/>
          <a:ext cx="9934575" cy="6572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US" sz="1400" b="1"/>
            <a:t>Table 7F:</a:t>
          </a:r>
          <a:r>
            <a:rPr lang="en-US" sz="1400" b="1" baseline="0"/>
            <a:t> Trends in Length of Stay</a:t>
          </a:r>
        </a:p>
        <a:p xmlns:a="http://schemas.openxmlformats.org/drawingml/2006/main">
          <a:pPr algn="ctr"/>
          <a:r>
            <a:rPr lang="en-US" sz="1400" b="1" baseline="0"/>
            <a:t>All in Transitional Housing </a:t>
          </a:r>
          <a:endParaRPr lang="en-US" sz="1400" b="1"/>
        </a:p>
      </cdr:txBody>
    </cdr:sp>
  </cdr:relSizeAnchor>
  <cdr:relSizeAnchor xmlns:cdr="http://schemas.openxmlformats.org/drawingml/2006/chartDrawing">
    <cdr:from>
      <cdr:x>0</cdr:x>
      <cdr:y>0</cdr:y>
    </cdr:from>
    <cdr:to>
      <cdr:x>0</cdr:x>
      <cdr:y>0</cdr:y>
    </cdr:to>
    <cdr:sp macro="" textlink="">
      <cdr:nvSpPr>
        <cdr:cNvPr id="3" name="TextBox 2"/>
        <cdr:cNvSpPr txBox="1"/>
      </cdr:nvSpPr>
      <cdr:spPr>
        <a:xfrm xmlns:a="http://schemas.openxmlformats.org/drawingml/2006/main">
          <a:off x="1" y="0"/>
          <a:ext cx="304800" cy="4486276"/>
        </a:xfrm>
        <a:prstGeom xmlns:a="http://schemas.openxmlformats.org/drawingml/2006/main" prst="rect">
          <a:avLst/>
        </a:prstGeom>
      </cdr:spPr>
      <cdr:txBody>
        <a:bodyPr xmlns:a="http://schemas.openxmlformats.org/drawingml/2006/main" vertOverflow="clip" vert="vert270" wrap="none" rtlCol="0" anchor="ctr"/>
        <a:lstStyle xmlns:a="http://schemas.openxmlformats.org/drawingml/2006/main"/>
        <a:p xmlns:a="http://schemas.openxmlformats.org/drawingml/2006/main">
          <a:pPr algn="ctr"/>
          <a:r>
            <a:rPr lang="en-US" sz="1100" b="1"/>
            <a:t>Total Persons</a:t>
          </a:r>
        </a:p>
      </cdr:txBody>
    </cdr:sp>
  </cdr:relSizeAnchor>
  <cdr:relSizeAnchor xmlns:cdr="http://schemas.openxmlformats.org/drawingml/2006/chartDrawing">
    <cdr:from>
      <cdr:x>0</cdr:x>
      <cdr:y>0</cdr:y>
    </cdr:from>
    <cdr:to>
      <cdr:x>1</cdr:x>
      <cdr:y>0.13163</cdr:y>
    </cdr:to>
    <cdr:sp macro="" textlink="">
      <cdr:nvSpPr>
        <cdr:cNvPr id="4" name="TextBox 3"/>
        <cdr:cNvSpPr txBox="1"/>
      </cdr:nvSpPr>
      <cdr:spPr>
        <a:xfrm xmlns:a="http://schemas.openxmlformats.org/drawingml/2006/main">
          <a:off x="0" y="0"/>
          <a:ext cx="9886950" cy="5905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US" sz="1400" b="1"/>
            <a:t>Trends in Length of Stay</a:t>
          </a:r>
        </a:p>
        <a:p xmlns:a="http://schemas.openxmlformats.org/drawingml/2006/main">
          <a:pPr algn="ctr"/>
          <a:r>
            <a:rPr lang="en-US" sz="1400" b="1"/>
            <a:t>All in Transitional Housing</a:t>
          </a:r>
        </a:p>
      </cdr:txBody>
    </cdr:sp>
  </cdr:relSizeAnchor>
  <cdr:relSizeAnchor xmlns:cdr="http://schemas.openxmlformats.org/drawingml/2006/chartDrawing">
    <cdr:from>
      <cdr:x>0</cdr:x>
      <cdr:y>0.12102</cdr:y>
    </cdr:from>
    <cdr:to>
      <cdr:x>0.06455</cdr:x>
      <cdr:y>0.88747</cdr:y>
    </cdr:to>
    <cdr:sp macro="" textlink="">
      <cdr:nvSpPr>
        <cdr:cNvPr id="5" name="TextBox 4"/>
        <cdr:cNvSpPr txBox="1"/>
      </cdr:nvSpPr>
      <cdr:spPr>
        <a:xfrm xmlns:a="http://schemas.openxmlformats.org/drawingml/2006/main">
          <a:off x="0" y="542925"/>
          <a:ext cx="638175" cy="3438525"/>
        </a:xfrm>
        <a:prstGeom xmlns:a="http://schemas.openxmlformats.org/drawingml/2006/main" prst="rect">
          <a:avLst/>
        </a:prstGeom>
      </cdr:spPr>
      <cdr:txBody>
        <a:bodyPr xmlns:a="http://schemas.openxmlformats.org/drawingml/2006/main" vertOverflow="clip" vert="vert270" wrap="none" rtlCol="0" anchor="ctr"/>
        <a:lstStyle xmlns:a="http://schemas.openxmlformats.org/drawingml/2006/main"/>
        <a:p xmlns:a="http://schemas.openxmlformats.org/drawingml/2006/main">
          <a:pPr algn="ctr"/>
          <a:r>
            <a:rPr lang="en-US" sz="1100" b="1"/>
            <a:t>Total Persons</a:t>
          </a:r>
        </a:p>
      </cdr:txBody>
    </cdr:sp>
  </cdr:relSizeAnchor>
</c:userShapes>
</file>

<file path=xl/drawings/drawing5.xml><?xml version="1.0" encoding="utf-8"?>
<c:userShapes xmlns:c="http://schemas.openxmlformats.org/drawingml/2006/chart">
  <cdr:relSizeAnchor xmlns:cdr="http://schemas.openxmlformats.org/drawingml/2006/chartDrawing">
    <cdr:from>
      <cdr:x>0.00291</cdr:x>
      <cdr:y>0</cdr:y>
    </cdr:from>
    <cdr:to>
      <cdr:x>1</cdr:x>
      <cdr:y>0.15</cdr:y>
    </cdr:to>
    <cdr:sp macro="" textlink="">
      <cdr:nvSpPr>
        <cdr:cNvPr id="2" name="TextBox 1"/>
        <cdr:cNvSpPr txBox="1"/>
      </cdr:nvSpPr>
      <cdr:spPr>
        <a:xfrm xmlns:a="http://schemas.openxmlformats.org/drawingml/2006/main">
          <a:off x="0" y="0"/>
          <a:ext cx="3267075" cy="65436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US" sz="1400" b="1"/>
            <a:t>Table</a:t>
          </a:r>
          <a:r>
            <a:rPr lang="en-US" sz="1400" b="1" baseline="0"/>
            <a:t> 1C: Point in Time</a:t>
          </a:r>
        </a:p>
        <a:p xmlns:a="http://schemas.openxmlformats.org/drawingml/2006/main">
          <a:pPr algn="ctr"/>
          <a:r>
            <a:rPr lang="en-US" sz="1400" b="1" baseline="0"/>
            <a:t>Trends by Household Type - All</a:t>
          </a:r>
          <a:endParaRPr lang="en-US" sz="1400" b="1"/>
        </a:p>
      </cdr:txBody>
    </cdr:sp>
  </cdr:relSizeAnchor>
  <cdr:relSizeAnchor xmlns:cdr="http://schemas.openxmlformats.org/drawingml/2006/chartDrawing">
    <cdr:from>
      <cdr:x>0.01567</cdr:x>
      <cdr:y>0</cdr:y>
    </cdr:from>
    <cdr:to>
      <cdr:x>0.08372</cdr:x>
      <cdr:y>1</cdr:y>
    </cdr:to>
    <cdr:sp macro="" textlink="">
      <cdr:nvSpPr>
        <cdr:cNvPr id="4" name="TextBox 3"/>
        <cdr:cNvSpPr txBox="1"/>
      </cdr:nvSpPr>
      <cdr:spPr>
        <a:xfrm xmlns:a="http://schemas.openxmlformats.org/drawingml/2006/main">
          <a:off x="51195" y="0"/>
          <a:ext cx="272964" cy="4362450"/>
        </a:xfrm>
        <a:prstGeom xmlns:a="http://schemas.openxmlformats.org/drawingml/2006/main" prst="rect">
          <a:avLst/>
        </a:prstGeom>
      </cdr:spPr>
      <cdr:txBody>
        <a:bodyPr xmlns:a="http://schemas.openxmlformats.org/drawingml/2006/main" vertOverflow="clip" vert="vert270" wrap="none" rtlCol="0"/>
        <a:lstStyle xmlns:a="http://schemas.openxmlformats.org/drawingml/2006/main"/>
        <a:p xmlns:a="http://schemas.openxmlformats.org/drawingml/2006/main">
          <a:pPr algn="ctr"/>
          <a:r>
            <a:rPr lang="en-US" sz="1100" b="1"/>
            <a:t>Total Persons</a:t>
          </a:r>
        </a:p>
      </cdr:txBody>
    </cdr:sp>
  </cdr:relSizeAnchor>
</c:userShapes>
</file>

<file path=xl/drawings/drawing6.xml><?xml version="1.0" encoding="utf-8"?>
<c:userShapes xmlns:c="http://schemas.openxmlformats.org/drawingml/2006/chart">
  <cdr:relSizeAnchor xmlns:cdr="http://schemas.openxmlformats.org/drawingml/2006/chartDrawing">
    <cdr:from>
      <cdr:x>0.00315</cdr:x>
      <cdr:y>0</cdr:y>
    </cdr:from>
    <cdr:to>
      <cdr:x>0.08432</cdr:x>
      <cdr:y>1</cdr:y>
    </cdr:to>
    <cdr:sp macro="" textlink="">
      <cdr:nvSpPr>
        <cdr:cNvPr id="3" name="TextBox 2"/>
        <cdr:cNvSpPr txBox="1"/>
      </cdr:nvSpPr>
      <cdr:spPr>
        <a:xfrm xmlns:a="http://schemas.openxmlformats.org/drawingml/2006/main">
          <a:off x="0" y="0"/>
          <a:ext cx="333427" cy="4362450"/>
        </a:xfrm>
        <a:prstGeom xmlns:a="http://schemas.openxmlformats.org/drawingml/2006/main" prst="rect">
          <a:avLst/>
        </a:prstGeom>
      </cdr:spPr>
      <cdr:txBody>
        <a:bodyPr xmlns:a="http://schemas.openxmlformats.org/drawingml/2006/main" vertOverflow="clip" vert="vert270" wrap="none" rtlCol="0" anchor="ctr"/>
        <a:lstStyle xmlns:a="http://schemas.openxmlformats.org/drawingml/2006/main"/>
        <a:p xmlns:a="http://schemas.openxmlformats.org/drawingml/2006/main">
          <a:pPr algn="ctr"/>
          <a:r>
            <a:rPr lang="en-US" sz="1200" b="1"/>
            <a:t>Total Persons</a:t>
          </a:r>
        </a:p>
      </cdr:txBody>
    </cdr:sp>
  </cdr:relSizeAnchor>
  <cdr:relSizeAnchor xmlns:cdr="http://schemas.openxmlformats.org/drawingml/2006/chartDrawing">
    <cdr:from>
      <cdr:x>0.00315</cdr:x>
      <cdr:y>0</cdr:y>
    </cdr:from>
    <cdr:to>
      <cdr:x>0.00816</cdr:x>
      <cdr:y>0.00601</cdr:y>
    </cdr:to>
    <cdr:pic>
      <cdr:nvPicPr>
        <cdr:cNvPr id="6" name="chart">
          <a:extLst xmlns:a="http://schemas.openxmlformats.org/drawingml/2006/main">
            <a:ext uri="{FF2B5EF4-FFF2-40B4-BE49-F238E27FC236}">
              <a16:creationId xmlns:a16="http://schemas.microsoft.com/office/drawing/2014/main" id="{8DDD91E3-2C73-4F32-9701-3F212CD069A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0.00315</cdr:x>
      <cdr:y>0.00471</cdr:y>
    </cdr:from>
    <cdr:to>
      <cdr:x>1</cdr:x>
      <cdr:y>0.14118</cdr:y>
    </cdr:to>
    <cdr:sp macro="" textlink="">
      <cdr:nvSpPr>
        <cdr:cNvPr id="8" name="TextBox 7"/>
        <cdr:cNvSpPr txBox="1"/>
      </cdr:nvSpPr>
      <cdr:spPr>
        <a:xfrm xmlns:a="http://schemas.openxmlformats.org/drawingml/2006/main">
          <a:off x="0" y="20547"/>
          <a:ext cx="3276600" cy="59534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US" sz="1400" b="1"/>
            <a:t>Point in Time</a:t>
          </a:r>
        </a:p>
        <a:p xmlns:a="http://schemas.openxmlformats.org/drawingml/2006/main">
          <a:pPr algn="ctr"/>
          <a:r>
            <a:rPr lang="en-US" sz="1400" b="1"/>
            <a:t>Trends by Household Type</a:t>
          </a:r>
          <a:r>
            <a:rPr lang="en-US" sz="1400" b="1" baseline="0"/>
            <a:t> - Singles</a:t>
          </a:r>
          <a:endParaRPr lang="en-US" sz="1400" b="1"/>
        </a:p>
      </cdr:txBody>
    </cdr:sp>
  </cdr:relSizeAnchor>
  <cdr:relSizeAnchor xmlns:cdr="http://schemas.openxmlformats.org/drawingml/2006/chartDrawing">
    <cdr:from>
      <cdr:x>0.00121</cdr:x>
      <cdr:y>0</cdr:y>
    </cdr:from>
    <cdr:to>
      <cdr:x>0.00625</cdr:x>
      <cdr:y>0.00607</cdr:y>
    </cdr:to>
    <cdr:pic>
      <cdr:nvPicPr>
        <cdr:cNvPr id="2" name="chart">
          <a:extLst xmlns:a="http://schemas.openxmlformats.org/drawingml/2006/main">
            <a:ext uri="{FF2B5EF4-FFF2-40B4-BE49-F238E27FC236}">
              <a16:creationId xmlns:a16="http://schemas.microsoft.com/office/drawing/2014/main" id="{C923E0CC-1ADE-4A16-B4D0-E2EEC3F450D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0.00121</cdr:x>
      <cdr:y>0</cdr:y>
    </cdr:from>
    <cdr:to>
      <cdr:x>0.00625</cdr:x>
      <cdr:y>0.00607</cdr:y>
    </cdr:to>
    <cdr:pic>
      <cdr:nvPicPr>
        <cdr:cNvPr id="4" name="chart">
          <a:extLst xmlns:a="http://schemas.openxmlformats.org/drawingml/2006/main">
            <a:ext uri="{FF2B5EF4-FFF2-40B4-BE49-F238E27FC236}">
              <a16:creationId xmlns:a16="http://schemas.microsoft.com/office/drawing/2014/main" id="{263A31E5-B40F-4C9F-BFCF-28CB223BAFE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0.00121</cdr:x>
      <cdr:y>0</cdr:y>
    </cdr:from>
    <cdr:to>
      <cdr:x>0.00625</cdr:x>
      <cdr:y>0.00607</cdr:y>
    </cdr:to>
    <cdr:pic>
      <cdr:nvPicPr>
        <cdr:cNvPr id="5" name="chart">
          <a:extLst xmlns:a="http://schemas.openxmlformats.org/drawingml/2006/main">
            <a:ext uri="{FF2B5EF4-FFF2-40B4-BE49-F238E27FC236}">
              <a16:creationId xmlns:a16="http://schemas.microsoft.com/office/drawing/2014/main" id="{74F831B8-D6FD-489A-AD55-D61AAC9684DB}"/>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userShapes>
</file>

<file path=xl/drawings/drawing7.xml><?xml version="1.0" encoding="utf-8"?>
<c:userShapes xmlns:c="http://schemas.openxmlformats.org/drawingml/2006/chart">
  <cdr:relSizeAnchor xmlns:cdr="http://schemas.openxmlformats.org/drawingml/2006/chartDrawing">
    <cdr:from>
      <cdr:x>0.00121</cdr:x>
      <cdr:y>0</cdr:y>
    </cdr:from>
    <cdr:to>
      <cdr:x>0.00625</cdr:x>
      <cdr:y>0.00607</cdr:y>
    </cdr:to>
    <cdr:pic>
      <cdr:nvPicPr>
        <cdr:cNvPr id="3" name="chart">
          <a:extLst xmlns:a="http://schemas.openxmlformats.org/drawingml/2006/main">
            <a:ext uri="{FF2B5EF4-FFF2-40B4-BE49-F238E27FC236}">
              <a16:creationId xmlns:a16="http://schemas.microsoft.com/office/drawing/2014/main" id="{3AF7F927-DE14-4788-9BA6-AF5265561CE9}"/>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0.00121</cdr:x>
      <cdr:y>0</cdr:y>
    </cdr:from>
    <cdr:to>
      <cdr:x>0.00625</cdr:x>
      <cdr:y>0.00607</cdr:y>
    </cdr:to>
    <cdr:pic>
      <cdr:nvPicPr>
        <cdr:cNvPr id="4" name="chart">
          <a:extLst xmlns:a="http://schemas.openxmlformats.org/drawingml/2006/main">
            <a:ext uri="{FF2B5EF4-FFF2-40B4-BE49-F238E27FC236}">
              <a16:creationId xmlns:a16="http://schemas.microsoft.com/office/drawing/2014/main" id="{597DFCC3-231C-4366-AA17-439B0683A4E3}"/>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0.00121</cdr:x>
      <cdr:y>0</cdr:y>
    </cdr:from>
    <cdr:to>
      <cdr:x>0.00625</cdr:x>
      <cdr:y>0.00607</cdr:y>
    </cdr:to>
    <cdr:pic>
      <cdr:nvPicPr>
        <cdr:cNvPr id="5" name="chart">
          <a:extLst xmlns:a="http://schemas.openxmlformats.org/drawingml/2006/main">
            <a:ext uri="{FF2B5EF4-FFF2-40B4-BE49-F238E27FC236}">
              <a16:creationId xmlns:a16="http://schemas.microsoft.com/office/drawing/2014/main" id="{8980ACCB-D177-4ED6-A496-E1CC628C06D8}"/>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0.00121</cdr:x>
      <cdr:y>0.00474</cdr:y>
    </cdr:from>
    <cdr:to>
      <cdr:x>1</cdr:x>
      <cdr:y>0.15403</cdr:y>
    </cdr:to>
    <cdr:sp macro="" textlink="">
      <cdr:nvSpPr>
        <cdr:cNvPr id="6" name="TextBox 5"/>
        <cdr:cNvSpPr txBox="1"/>
      </cdr:nvSpPr>
      <cdr:spPr>
        <a:xfrm xmlns:a="http://schemas.openxmlformats.org/drawingml/2006/main">
          <a:off x="0" y="20633"/>
          <a:ext cx="3171825" cy="64984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US" sz="1400" b="1"/>
            <a:t>Point in Time</a:t>
          </a:r>
        </a:p>
        <a:p xmlns:a="http://schemas.openxmlformats.org/drawingml/2006/main">
          <a:pPr algn="ctr"/>
          <a:r>
            <a:rPr lang="en-US" sz="1400" b="1"/>
            <a:t>Trends by Household Type - Families</a:t>
          </a:r>
        </a:p>
      </cdr:txBody>
    </cdr:sp>
  </cdr:relSizeAnchor>
  <cdr:relSizeAnchor xmlns:cdr="http://schemas.openxmlformats.org/drawingml/2006/chartDrawing">
    <cdr:from>
      <cdr:x>0.00852</cdr:x>
      <cdr:y>0</cdr:y>
    </cdr:from>
    <cdr:to>
      <cdr:x>0.10266</cdr:x>
      <cdr:y>1</cdr:y>
    </cdr:to>
    <cdr:sp macro="" textlink="">
      <cdr:nvSpPr>
        <cdr:cNvPr id="7" name="TextBox 6"/>
        <cdr:cNvSpPr txBox="1"/>
      </cdr:nvSpPr>
      <cdr:spPr>
        <a:xfrm xmlns:a="http://schemas.openxmlformats.org/drawingml/2006/main">
          <a:off x="25501" y="0"/>
          <a:ext cx="323146" cy="4352925"/>
        </a:xfrm>
        <a:prstGeom xmlns:a="http://schemas.openxmlformats.org/drawingml/2006/main" prst="rect">
          <a:avLst/>
        </a:prstGeom>
      </cdr:spPr>
      <cdr:txBody>
        <a:bodyPr xmlns:a="http://schemas.openxmlformats.org/drawingml/2006/main" vertOverflow="clip" vert="vert270" wrap="none" rtlCol="0"/>
        <a:lstStyle xmlns:a="http://schemas.openxmlformats.org/drawingml/2006/main"/>
        <a:p xmlns:a="http://schemas.openxmlformats.org/drawingml/2006/main">
          <a:pPr algn="ctr"/>
          <a:r>
            <a:rPr lang="en-US" sz="1200" b="1"/>
            <a:t>Total Persons</a:t>
          </a:r>
        </a:p>
      </cdr:txBody>
    </cdr:sp>
  </cdr:relSizeAnchor>
</c:userShapes>
</file>

<file path=xl/drawings/drawing8.xml><?xml version="1.0" encoding="utf-8"?>
<c:userShapes xmlns:c="http://schemas.openxmlformats.org/drawingml/2006/chart">
  <cdr:relSizeAnchor xmlns:cdr="http://schemas.openxmlformats.org/drawingml/2006/chartDrawing">
    <cdr:from>
      <cdr:x>0.0022</cdr:x>
      <cdr:y>0</cdr:y>
    </cdr:from>
    <cdr:to>
      <cdr:x>1</cdr:x>
      <cdr:y>0.14351</cdr:y>
    </cdr:to>
    <cdr:sp macro="" textlink="">
      <cdr:nvSpPr>
        <cdr:cNvPr id="2" name="TextBox 1"/>
        <cdr:cNvSpPr txBox="1"/>
      </cdr:nvSpPr>
      <cdr:spPr>
        <a:xfrm xmlns:a="http://schemas.openxmlformats.org/drawingml/2006/main">
          <a:off x="0" y="0"/>
          <a:ext cx="5419725" cy="6000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US" sz="1400" b="1" baseline="0"/>
            <a:t>Trends in Length of Stay</a:t>
          </a:r>
        </a:p>
        <a:p xmlns:a="http://schemas.openxmlformats.org/drawingml/2006/main">
          <a:pPr algn="ctr"/>
          <a:r>
            <a:rPr lang="en-US" sz="1400" b="1" baseline="0"/>
            <a:t>Families in Shelters</a:t>
          </a:r>
        </a:p>
      </cdr:txBody>
    </cdr:sp>
  </cdr:relSizeAnchor>
  <cdr:relSizeAnchor xmlns:cdr="http://schemas.openxmlformats.org/drawingml/2006/chartDrawing">
    <cdr:from>
      <cdr:x>0.0022</cdr:x>
      <cdr:y>0</cdr:y>
    </cdr:from>
    <cdr:to>
      <cdr:x>0.05079</cdr:x>
      <cdr:y>0.99976</cdr:y>
    </cdr:to>
    <cdr:sp macro="" textlink="">
      <cdr:nvSpPr>
        <cdr:cNvPr id="3" name="TextBox 2"/>
        <cdr:cNvSpPr txBox="1"/>
      </cdr:nvSpPr>
      <cdr:spPr>
        <a:xfrm xmlns:a="http://schemas.openxmlformats.org/drawingml/2006/main">
          <a:off x="1" y="0"/>
          <a:ext cx="342900" cy="4210050"/>
        </a:xfrm>
        <a:prstGeom xmlns:a="http://schemas.openxmlformats.org/drawingml/2006/main" prst="rect">
          <a:avLst/>
        </a:prstGeom>
      </cdr:spPr>
      <cdr:txBody>
        <a:bodyPr xmlns:a="http://schemas.openxmlformats.org/drawingml/2006/main" vertOverflow="clip" vert="vert270" wrap="none" rtlCol="0" anchor="ctr"/>
        <a:lstStyle xmlns:a="http://schemas.openxmlformats.org/drawingml/2006/main"/>
        <a:p xmlns:a="http://schemas.openxmlformats.org/drawingml/2006/main">
          <a:pPr algn="ctr"/>
          <a:r>
            <a:rPr lang="en-US" sz="1100" b="1"/>
            <a:t>Total Persons</a:t>
          </a:r>
        </a:p>
      </cdr:txBody>
    </cdr:sp>
  </cdr:relSizeAnchor>
</c:userShapes>
</file>

<file path=xl/drawings/drawing9.xml><?xml version="1.0" encoding="utf-8"?>
<c:userShapes xmlns:c="http://schemas.openxmlformats.org/drawingml/2006/chart">
  <cdr:relSizeAnchor xmlns:cdr="http://schemas.openxmlformats.org/drawingml/2006/chartDrawing">
    <cdr:from>
      <cdr:x>0.00196</cdr:x>
      <cdr:y>0</cdr:y>
    </cdr:from>
    <cdr:to>
      <cdr:x>1</cdr:x>
      <cdr:y>0.13995</cdr:y>
    </cdr:to>
    <cdr:sp macro="" textlink="">
      <cdr:nvSpPr>
        <cdr:cNvPr id="3" name="TextBox 2"/>
        <cdr:cNvSpPr txBox="1"/>
      </cdr:nvSpPr>
      <cdr:spPr>
        <a:xfrm xmlns:a="http://schemas.openxmlformats.org/drawingml/2006/main">
          <a:off x="0" y="0"/>
          <a:ext cx="5600699" cy="5905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US" sz="1400" b="1"/>
            <a:t>Trends in Length of Stay</a:t>
          </a:r>
        </a:p>
        <a:p xmlns:a="http://schemas.openxmlformats.org/drawingml/2006/main">
          <a:pPr algn="ctr"/>
          <a:r>
            <a:rPr lang="en-US" sz="1400" b="1"/>
            <a:t>Singles in Shelters</a:t>
          </a:r>
        </a:p>
      </cdr:txBody>
    </cdr:sp>
  </cdr:relSizeAnchor>
  <cdr:relSizeAnchor xmlns:cdr="http://schemas.openxmlformats.org/drawingml/2006/chartDrawing">
    <cdr:from>
      <cdr:x>0.00196</cdr:x>
      <cdr:y>0</cdr:y>
    </cdr:from>
    <cdr:to>
      <cdr:x>0.04559</cdr:x>
      <cdr:y>1</cdr:y>
    </cdr:to>
    <cdr:sp macro="" textlink="">
      <cdr:nvSpPr>
        <cdr:cNvPr id="4" name="TextBox 3"/>
        <cdr:cNvSpPr txBox="1"/>
      </cdr:nvSpPr>
      <cdr:spPr>
        <a:xfrm xmlns:a="http://schemas.openxmlformats.org/drawingml/2006/main">
          <a:off x="0" y="0"/>
          <a:ext cx="314324" cy="5695951"/>
        </a:xfrm>
        <a:prstGeom xmlns:a="http://schemas.openxmlformats.org/drawingml/2006/main" prst="rect">
          <a:avLst/>
        </a:prstGeom>
      </cdr:spPr>
      <cdr:txBody>
        <a:bodyPr xmlns:a="http://schemas.openxmlformats.org/drawingml/2006/main" vertOverflow="clip" vert="vert270" wrap="none" rtlCol="0" anchor="ctr"/>
        <a:lstStyle xmlns:a="http://schemas.openxmlformats.org/drawingml/2006/main"/>
        <a:p xmlns:a="http://schemas.openxmlformats.org/drawingml/2006/main">
          <a:pPr algn="ctr"/>
          <a:r>
            <a:rPr lang="en-US" sz="1100" b="1"/>
            <a:t>Total Persons</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7"/>
  <sheetViews>
    <sheetView zoomScale="80" zoomScaleNormal="80" workbookViewId="0">
      <selection activeCell="A5" sqref="A5:N27"/>
    </sheetView>
  </sheetViews>
  <sheetFormatPr defaultRowHeight="15"/>
  <sheetData>
    <row r="1" spans="1:14">
      <c r="A1" s="229" t="s">
        <v>0</v>
      </c>
      <c r="B1" s="229"/>
      <c r="C1" s="229"/>
      <c r="D1" s="229"/>
      <c r="E1" s="229"/>
      <c r="F1" s="229"/>
      <c r="G1" s="229"/>
      <c r="H1" s="229"/>
      <c r="I1" s="229"/>
      <c r="J1" s="229"/>
      <c r="K1" s="229"/>
      <c r="L1" s="229"/>
      <c r="M1" s="229"/>
      <c r="N1" s="229"/>
    </row>
    <row r="2" spans="1:14">
      <c r="A2" s="230"/>
      <c r="B2" s="230"/>
      <c r="C2" s="230"/>
      <c r="D2" s="230"/>
      <c r="E2" s="230"/>
      <c r="F2" s="230"/>
      <c r="G2" s="230"/>
      <c r="H2" s="230"/>
      <c r="I2" s="230"/>
      <c r="J2" s="230"/>
      <c r="K2" s="230"/>
      <c r="L2" s="230"/>
      <c r="M2" s="230"/>
      <c r="N2" s="230"/>
    </row>
    <row r="3" spans="1:14">
      <c r="A3" s="231"/>
      <c r="B3" s="231"/>
      <c r="C3" s="231"/>
      <c r="D3" s="231"/>
      <c r="E3" s="231"/>
      <c r="F3" s="231"/>
      <c r="G3" s="231"/>
      <c r="H3" s="231"/>
      <c r="I3" s="231"/>
      <c r="J3" s="231"/>
      <c r="K3" s="231"/>
      <c r="L3" s="231"/>
      <c r="M3" s="231"/>
      <c r="N3" s="231"/>
    </row>
    <row r="4" spans="1:14">
      <c r="A4" s="231"/>
      <c r="B4" s="231"/>
      <c r="C4" s="231"/>
      <c r="D4" s="231"/>
      <c r="E4" s="231"/>
      <c r="F4" s="231"/>
      <c r="G4" s="231"/>
      <c r="H4" s="231"/>
      <c r="I4" s="231"/>
      <c r="J4" s="231"/>
      <c r="K4" s="231"/>
      <c r="L4" s="231"/>
      <c r="M4" s="231"/>
      <c r="N4" s="231"/>
    </row>
    <row r="5" spans="1:14">
      <c r="A5" s="232" t="s">
        <v>1</v>
      </c>
      <c r="B5" s="231"/>
      <c r="C5" s="231"/>
      <c r="D5" s="231"/>
      <c r="E5" s="231"/>
      <c r="F5" s="231"/>
      <c r="G5" s="231"/>
      <c r="H5" s="231"/>
      <c r="I5" s="231"/>
      <c r="J5" s="231"/>
      <c r="K5" s="231"/>
      <c r="L5" s="231"/>
      <c r="M5" s="231"/>
      <c r="N5" s="231"/>
    </row>
    <row r="6" spans="1:14">
      <c r="A6" s="231"/>
      <c r="B6" s="231"/>
      <c r="C6" s="231"/>
      <c r="D6" s="231"/>
      <c r="E6" s="231"/>
      <c r="F6" s="231"/>
      <c r="G6" s="231"/>
      <c r="H6" s="231"/>
      <c r="I6" s="231"/>
      <c r="J6" s="231"/>
      <c r="K6" s="231"/>
      <c r="L6" s="231"/>
      <c r="M6" s="231"/>
      <c r="N6" s="231"/>
    </row>
    <row r="7" spans="1:14">
      <c r="A7" s="231"/>
      <c r="B7" s="231"/>
      <c r="C7" s="231"/>
      <c r="D7" s="231"/>
      <c r="E7" s="231"/>
      <c r="F7" s="231"/>
      <c r="G7" s="231"/>
      <c r="H7" s="231"/>
      <c r="I7" s="231"/>
      <c r="J7" s="231"/>
      <c r="K7" s="231"/>
      <c r="L7" s="231"/>
      <c r="M7" s="231"/>
      <c r="N7" s="231"/>
    </row>
    <row r="8" spans="1:14">
      <c r="A8" s="231"/>
      <c r="B8" s="231"/>
      <c r="C8" s="231"/>
      <c r="D8" s="231"/>
      <c r="E8" s="231"/>
      <c r="F8" s="231"/>
      <c r="G8" s="231"/>
      <c r="H8" s="231"/>
      <c r="I8" s="231"/>
      <c r="J8" s="231"/>
      <c r="K8" s="231"/>
      <c r="L8" s="231"/>
      <c r="M8" s="231"/>
      <c r="N8" s="231"/>
    </row>
    <row r="9" spans="1:14">
      <c r="A9" s="231"/>
      <c r="B9" s="231"/>
      <c r="C9" s="231"/>
      <c r="D9" s="231"/>
      <c r="E9" s="231"/>
      <c r="F9" s="231"/>
      <c r="G9" s="231"/>
      <c r="H9" s="231"/>
      <c r="I9" s="231"/>
      <c r="J9" s="231"/>
      <c r="K9" s="231"/>
      <c r="L9" s="231"/>
      <c r="M9" s="231"/>
      <c r="N9" s="231"/>
    </row>
    <row r="10" spans="1:14">
      <c r="A10" s="231"/>
      <c r="B10" s="231"/>
      <c r="C10" s="231"/>
      <c r="D10" s="231"/>
      <c r="E10" s="231"/>
      <c r="F10" s="231"/>
      <c r="G10" s="231"/>
      <c r="H10" s="231"/>
      <c r="I10" s="231"/>
      <c r="J10" s="231"/>
      <c r="K10" s="231"/>
      <c r="L10" s="231"/>
      <c r="M10" s="231"/>
      <c r="N10" s="231"/>
    </row>
    <row r="11" spans="1:14">
      <c r="A11" s="231"/>
      <c r="B11" s="231"/>
      <c r="C11" s="231"/>
      <c r="D11" s="231"/>
      <c r="E11" s="231"/>
      <c r="F11" s="231"/>
      <c r="G11" s="231"/>
      <c r="H11" s="231"/>
      <c r="I11" s="231"/>
      <c r="J11" s="231"/>
      <c r="K11" s="231"/>
      <c r="L11" s="231"/>
      <c r="M11" s="231"/>
      <c r="N11" s="231"/>
    </row>
    <row r="12" spans="1:14">
      <c r="A12" s="231"/>
      <c r="B12" s="231"/>
      <c r="C12" s="231"/>
      <c r="D12" s="231"/>
      <c r="E12" s="231"/>
      <c r="F12" s="231"/>
      <c r="G12" s="231"/>
      <c r="H12" s="231"/>
      <c r="I12" s="231"/>
      <c r="J12" s="231"/>
      <c r="K12" s="231"/>
      <c r="L12" s="231"/>
      <c r="M12" s="231"/>
      <c r="N12" s="231"/>
    </row>
    <row r="13" spans="1:14">
      <c r="A13" s="231"/>
      <c r="B13" s="231"/>
      <c r="C13" s="231"/>
      <c r="D13" s="231"/>
      <c r="E13" s="231"/>
      <c r="F13" s="231"/>
      <c r="G13" s="231"/>
      <c r="H13" s="231"/>
      <c r="I13" s="231"/>
      <c r="J13" s="231"/>
      <c r="K13" s="231"/>
      <c r="L13" s="231"/>
      <c r="M13" s="231"/>
      <c r="N13" s="231"/>
    </row>
    <row r="14" spans="1:14">
      <c r="A14" s="231"/>
      <c r="B14" s="231"/>
      <c r="C14" s="231"/>
      <c r="D14" s="231"/>
      <c r="E14" s="231"/>
      <c r="F14" s="231"/>
      <c r="G14" s="231"/>
      <c r="H14" s="231"/>
      <c r="I14" s="231"/>
      <c r="J14" s="231"/>
      <c r="K14" s="231"/>
      <c r="L14" s="231"/>
      <c r="M14" s="231"/>
      <c r="N14" s="231"/>
    </row>
    <row r="15" spans="1:14">
      <c r="A15" s="231"/>
      <c r="B15" s="231"/>
      <c r="C15" s="231"/>
      <c r="D15" s="231"/>
      <c r="E15" s="231"/>
      <c r="F15" s="231"/>
      <c r="G15" s="231"/>
      <c r="H15" s="231"/>
      <c r="I15" s="231"/>
      <c r="J15" s="231"/>
      <c r="K15" s="231"/>
      <c r="L15" s="231"/>
      <c r="M15" s="231"/>
      <c r="N15" s="231"/>
    </row>
    <row r="16" spans="1:14">
      <c r="A16" s="231"/>
      <c r="B16" s="231"/>
      <c r="C16" s="231"/>
      <c r="D16" s="231"/>
      <c r="E16" s="231"/>
      <c r="F16" s="231"/>
      <c r="G16" s="231"/>
      <c r="H16" s="231"/>
      <c r="I16" s="231"/>
      <c r="J16" s="231"/>
      <c r="K16" s="231"/>
      <c r="L16" s="231"/>
      <c r="M16" s="231"/>
      <c r="N16" s="231"/>
    </row>
    <row r="17" spans="1:14">
      <c r="A17" s="231"/>
      <c r="B17" s="231"/>
      <c r="C17" s="231"/>
      <c r="D17" s="231"/>
      <c r="E17" s="231"/>
      <c r="F17" s="231"/>
      <c r="G17" s="231"/>
      <c r="H17" s="231"/>
      <c r="I17" s="231"/>
      <c r="J17" s="231"/>
      <c r="K17" s="231"/>
      <c r="L17" s="231"/>
      <c r="M17" s="231"/>
      <c r="N17" s="231"/>
    </row>
    <row r="18" spans="1:14">
      <c r="A18" s="231"/>
      <c r="B18" s="231"/>
      <c r="C18" s="231"/>
      <c r="D18" s="231"/>
      <c r="E18" s="231"/>
      <c r="F18" s="231"/>
      <c r="G18" s="231"/>
      <c r="H18" s="231"/>
      <c r="I18" s="231"/>
      <c r="J18" s="231"/>
      <c r="K18" s="231"/>
      <c r="L18" s="231"/>
      <c r="M18" s="231"/>
      <c r="N18" s="231"/>
    </row>
    <row r="19" spans="1:14">
      <c r="A19" s="231"/>
      <c r="B19" s="231"/>
      <c r="C19" s="231"/>
      <c r="D19" s="231"/>
      <c r="E19" s="231"/>
      <c r="F19" s="231"/>
      <c r="G19" s="231"/>
      <c r="H19" s="231"/>
      <c r="I19" s="231"/>
      <c r="J19" s="231"/>
      <c r="K19" s="231"/>
      <c r="L19" s="231"/>
      <c r="M19" s="231"/>
      <c r="N19" s="231"/>
    </row>
    <row r="20" spans="1:14">
      <c r="A20" s="231"/>
      <c r="B20" s="231"/>
      <c r="C20" s="231"/>
      <c r="D20" s="231"/>
      <c r="E20" s="231"/>
      <c r="F20" s="231"/>
      <c r="G20" s="231"/>
      <c r="H20" s="231"/>
      <c r="I20" s="231"/>
      <c r="J20" s="231"/>
      <c r="K20" s="231"/>
      <c r="L20" s="231"/>
      <c r="M20" s="231"/>
      <c r="N20" s="231"/>
    </row>
    <row r="21" spans="1:14">
      <c r="A21" s="231"/>
      <c r="B21" s="231"/>
      <c r="C21" s="231"/>
      <c r="D21" s="231"/>
      <c r="E21" s="231"/>
      <c r="F21" s="231"/>
      <c r="G21" s="231"/>
      <c r="H21" s="231"/>
      <c r="I21" s="231"/>
      <c r="J21" s="231"/>
      <c r="K21" s="231"/>
      <c r="L21" s="231"/>
      <c r="M21" s="231"/>
      <c r="N21" s="231"/>
    </row>
    <row r="22" spans="1:14">
      <c r="A22" s="231"/>
      <c r="B22" s="231"/>
      <c r="C22" s="231"/>
      <c r="D22" s="231"/>
      <c r="E22" s="231"/>
      <c r="F22" s="231"/>
      <c r="G22" s="231"/>
      <c r="H22" s="231"/>
      <c r="I22" s="231"/>
      <c r="J22" s="231"/>
      <c r="K22" s="231"/>
      <c r="L22" s="231"/>
      <c r="M22" s="231"/>
      <c r="N22" s="231"/>
    </row>
    <row r="23" spans="1:14">
      <c r="A23" s="231"/>
      <c r="B23" s="231"/>
      <c r="C23" s="231"/>
      <c r="D23" s="231"/>
      <c r="E23" s="231"/>
      <c r="F23" s="231"/>
      <c r="G23" s="231"/>
      <c r="H23" s="231"/>
      <c r="I23" s="231"/>
      <c r="J23" s="231"/>
      <c r="K23" s="231"/>
      <c r="L23" s="231"/>
      <c r="M23" s="231"/>
      <c r="N23" s="231"/>
    </row>
    <row r="24" spans="1:14">
      <c r="A24" s="231"/>
      <c r="B24" s="231"/>
      <c r="C24" s="231"/>
      <c r="D24" s="231"/>
      <c r="E24" s="231"/>
      <c r="F24" s="231"/>
      <c r="G24" s="231"/>
      <c r="H24" s="231"/>
      <c r="I24" s="231"/>
      <c r="J24" s="231"/>
      <c r="K24" s="231"/>
      <c r="L24" s="231"/>
      <c r="M24" s="231"/>
      <c r="N24" s="231"/>
    </row>
    <row r="25" spans="1:14">
      <c r="A25" s="231"/>
      <c r="B25" s="231"/>
      <c r="C25" s="231"/>
      <c r="D25" s="231"/>
      <c r="E25" s="231"/>
      <c r="F25" s="231"/>
      <c r="G25" s="231"/>
      <c r="H25" s="231"/>
      <c r="I25" s="231"/>
      <c r="J25" s="231"/>
      <c r="K25" s="231"/>
      <c r="L25" s="231"/>
      <c r="M25" s="231"/>
      <c r="N25" s="231"/>
    </row>
    <row r="26" spans="1:14">
      <c r="A26" s="231"/>
      <c r="B26" s="231"/>
      <c r="C26" s="231"/>
      <c r="D26" s="231"/>
      <c r="E26" s="231"/>
      <c r="F26" s="231"/>
      <c r="G26" s="231"/>
      <c r="H26" s="231"/>
      <c r="I26" s="231"/>
      <c r="J26" s="231"/>
      <c r="K26" s="231"/>
      <c r="L26" s="231"/>
      <c r="M26" s="231"/>
      <c r="N26" s="231"/>
    </row>
    <row r="27" spans="1:14">
      <c r="A27" s="231"/>
      <c r="B27" s="231"/>
      <c r="C27" s="231"/>
      <c r="D27" s="231"/>
      <c r="E27" s="231"/>
      <c r="F27" s="231"/>
      <c r="G27" s="231"/>
      <c r="H27" s="231"/>
      <c r="I27" s="231"/>
      <c r="J27" s="231"/>
      <c r="K27" s="231"/>
      <c r="L27" s="231"/>
      <c r="M27" s="231"/>
      <c r="N27" s="231"/>
    </row>
  </sheetData>
  <mergeCells count="2">
    <mergeCell ref="A1:N4"/>
    <mergeCell ref="A5:N27"/>
  </mergeCells>
  <phoneticPr fontId="8" type="noConversion"/>
  <pageMargins left="0.7" right="0.7" top="0.75" bottom="0.75" header="0.3" footer="0.3"/>
  <pageSetup scale="96" orientation="landscape"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U81"/>
  <sheetViews>
    <sheetView zoomScaleNormal="100" workbookViewId="0">
      <selection activeCell="K17" sqref="K17"/>
    </sheetView>
  </sheetViews>
  <sheetFormatPr defaultRowHeight="15"/>
  <cols>
    <col min="1" max="1" width="23.42578125" bestFit="1" customWidth="1"/>
    <col min="2" max="2" width="12.85546875" customWidth="1"/>
    <col min="4" max="4" width="14.28515625" style="20" bestFit="1" customWidth="1"/>
    <col min="5" max="5" width="9.140625" style="21"/>
    <col min="6" max="6" width="11.5703125" style="20" bestFit="1" customWidth="1"/>
    <col min="7" max="7" width="9.140625" style="21"/>
    <col min="8" max="8" width="10.5703125" style="20" bestFit="1" customWidth="1"/>
    <col min="9" max="9" width="9.140625" style="21"/>
    <col min="10" max="10" width="11.5703125" style="20" bestFit="1" customWidth="1"/>
    <col min="11" max="11" width="9.140625" style="22"/>
  </cols>
  <sheetData>
    <row r="2" spans="1:21" ht="45">
      <c r="A2" s="1"/>
      <c r="B2" s="1"/>
      <c r="C2" s="1"/>
      <c r="D2" s="362" t="s">
        <v>271</v>
      </c>
      <c r="E2" s="363" t="s">
        <v>272</v>
      </c>
      <c r="F2" s="362" t="s">
        <v>273</v>
      </c>
      <c r="G2" s="363" t="s">
        <v>274</v>
      </c>
      <c r="H2" s="362" t="s">
        <v>275</v>
      </c>
      <c r="I2" s="363" t="s">
        <v>318</v>
      </c>
      <c r="J2" s="362" t="s">
        <v>277</v>
      </c>
      <c r="K2" s="364"/>
    </row>
    <row r="3" spans="1:21">
      <c r="A3" s="305" t="s">
        <v>240</v>
      </c>
      <c r="B3" s="365" t="s">
        <v>265</v>
      </c>
      <c r="C3" s="1" t="s">
        <v>279</v>
      </c>
      <c r="D3" s="366">
        <f>'3-Cost'!H20</f>
        <v>0</v>
      </c>
      <c r="E3" s="45">
        <f>'3-Cost'!I20</f>
        <v>0</v>
      </c>
      <c r="F3" s="366" t="e">
        <f>'3-Cost'!J20</f>
        <v>#DIV/0!</v>
      </c>
      <c r="G3" s="45">
        <f>'3-Cost'!K20</f>
        <v>0</v>
      </c>
      <c r="H3" s="366" t="e">
        <f>'3-Cost'!L20</f>
        <v>#DIV/0!</v>
      </c>
      <c r="I3" s="45">
        <f>'3-Cost'!M20</f>
        <v>0</v>
      </c>
      <c r="J3" s="366" t="e">
        <f>'3-Cost'!N20</f>
        <v>#DIV/0!</v>
      </c>
      <c r="K3" s="364"/>
    </row>
    <row r="4" spans="1:21">
      <c r="A4" s="1" t="s">
        <v>306</v>
      </c>
      <c r="B4" s="365" t="s">
        <v>265</v>
      </c>
      <c r="C4" s="1" t="s">
        <v>279</v>
      </c>
      <c r="D4" s="366">
        <f>'3-Cost'!H43</f>
        <v>0</v>
      </c>
      <c r="E4" s="45">
        <f>'3-Cost'!I43</f>
        <v>0</v>
      </c>
      <c r="F4" s="366" t="e">
        <f>'3-Cost'!J43</f>
        <v>#DIV/0!</v>
      </c>
      <c r="G4" s="45">
        <f>'3-Cost'!K43</f>
        <v>0</v>
      </c>
      <c r="H4" s="366" t="e">
        <f>'3-Cost'!L43</f>
        <v>#DIV/0!</v>
      </c>
      <c r="I4" s="45">
        <f>'3-Cost'!M43</f>
        <v>0</v>
      </c>
      <c r="J4" s="366" t="e">
        <f>'3-Cost'!N43</f>
        <v>#DIV/0!</v>
      </c>
      <c r="K4" s="364"/>
    </row>
    <row r="5" spans="1:21">
      <c r="A5" s="1" t="s">
        <v>307</v>
      </c>
      <c r="B5" s="365" t="s">
        <v>265</v>
      </c>
      <c r="C5" s="1" t="s">
        <v>279</v>
      </c>
      <c r="D5" s="366">
        <f>'3-Cost'!H66</f>
        <v>0</v>
      </c>
      <c r="E5" s="367">
        <f>'3-Cost'!I66</f>
        <v>0</v>
      </c>
      <c r="F5" s="366" t="e">
        <f>'3-Cost'!J66</f>
        <v>#DIV/0!</v>
      </c>
      <c r="G5" s="367">
        <f>'3-Cost'!K66</f>
        <v>0</v>
      </c>
      <c r="H5" s="366" t="e">
        <f>'3-Cost'!L66</f>
        <v>#DIV/0!</v>
      </c>
      <c r="I5" s="367">
        <f>'3-Cost'!M66</f>
        <v>0</v>
      </c>
      <c r="J5" s="366" t="e">
        <f>'3-Cost'!N66</f>
        <v>#DIV/0!</v>
      </c>
      <c r="K5" s="364"/>
      <c r="L5" s="1" t="s">
        <v>308</v>
      </c>
      <c r="M5" s="365" t="s">
        <v>265</v>
      </c>
      <c r="N5" s="1" t="s">
        <v>279</v>
      </c>
      <c r="O5" s="366">
        <f>'3-Cost'!H89</f>
        <v>0</v>
      </c>
      <c r="P5" s="367">
        <f>'3-Cost'!I89</f>
        <v>0</v>
      </c>
      <c r="Q5" s="366" t="e">
        <f>'3-Cost'!J89</f>
        <v>#DIV/0!</v>
      </c>
      <c r="R5" s="367">
        <f>'3-Cost'!K89</f>
        <v>0</v>
      </c>
      <c r="S5" s="366" t="e">
        <f>'3-Cost'!L89</f>
        <v>#DIV/0!</v>
      </c>
      <c r="T5" s="367">
        <f>'3-Cost'!M89</f>
        <v>0</v>
      </c>
      <c r="U5" s="366" t="e">
        <f>'3-Cost'!N89</f>
        <v>#DIV/0!</v>
      </c>
    </row>
    <row r="6" spans="1:21">
      <c r="A6" s="1" t="s">
        <v>326</v>
      </c>
      <c r="B6" s="365" t="s">
        <v>265</v>
      </c>
      <c r="C6" s="1" t="s">
        <v>279</v>
      </c>
      <c r="D6" s="366">
        <f>'3-Cost'!H112</f>
        <v>0</v>
      </c>
      <c r="E6" s="367">
        <f>'3-Cost'!I112</f>
        <v>0</v>
      </c>
      <c r="F6" s="366" t="e">
        <f>'3-Cost'!J112</f>
        <v>#DIV/0!</v>
      </c>
      <c r="G6" s="367"/>
      <c r="H6" s="366"/>
      <c r="I6" s="367"/>
      <c r="J6" s="366"/>
      <c r="K6" s="364"/>
    </row>
    <row r="7" spans="1:21">
      <c r="A7" s="1"/>
      <c r="B7" s="1"/>
      <c r="C7" s="1"/>
      <c r="D7" s="366"/>
      <c r="E7" s="45"/>
      <c r="F7" s="366"/>
      <c r="G7" s="45"/>
      <c r="H7" s="366"/>
      <c r="I7" s="45"/>
      <c r="J7" s="366"/>
      <c r="K7" s="364"/>
    </row>
    <row r="8" spans="1:21">
      <c r="A8" s="305" t="s">
        <v>327</v>
      </c>
      <c r="B8" s="365" t="s">
        <v>219</v>
      </c>
      <c r="C8" s="1" t="s">
        <v>279</v>
      </c>
      <c r="D8" s="366">
        <f>'3-Cost'!H31</f>
        <v>0</v>
      </c>
      <c r="E8" s="45">
        <f>'3-Cost'!I31</f>
        <v>0</v>
      </c>
      <c r="F8" s="366" t="e">
        <f>'3-Cost'!J31</f>
        <v>#DIV/0!</v>
      </c>
      <c r="G8" s="45">
        <f>'3-Cost'!K31</f>
        <v>0</v>
      </c>
      <c r="H8" s="366" t="e">
        <f>'3-Cost'!L31</f>
        <v>#DIV/0!</v>
      </c>
      <c r="I8" s="45">
        <f>'3-Cost'!M31</f>
        <v>0</v>
      </c>
      <c r="J8" s="366" t="e">
        <f>'3-Cost'!N31</f>
        <v>#DIV/0!</v>
      </c>
      <c r="K8" s="364"/>
    </row>
    <row r="9" spans="1:21">
      <c r="A9" s="1" t="s">
        <v>328</v>
      </c>
      <c r="B9" s="365" t="s">
        <v>219</v>
      </c>
      <c r="C9" s="1" t="s">
        <v>279</v>
      </c>
      <c r="D9" s="366">
        <f>'3-Cost'!H54</f>
        <v>0</v>
      </c>
      <c r="E9" s="45">
        <f>'3-Cost'!I54</f>
        <v>0</v>
      </c>
      <c r="F9" s="366" t="e">
        <f>'3-Cost'!J54</f>
        <v>#DIV/0!</v>
      </c>
      <c r="G9" s="45">
        <f>'3-Cost'!K54</f>
        <v>0</v>
      </c>
      <c r="H9" s="366" t="e">
        <f>'3-Cost'!L54</f>
        <v>#DIV/0!</v>
      </c>
      <c r="I9" s="45">
        <f>'3-Cost'!M54</f>
        <v>0</v>
      </c>
      <c r="J9" s="366" t="e">
        <f>'3-Cost'!N54</f>
        <v>#DIV/0!</v>
      </c>
      <c r="K9" s="364"/>
    </row>
    <row r="10" spans="1:21">
      <c r="A10" s="1" t="s">
        <v>329</v>
      </c>
      <c r="B10" s="365" t="s">
        <v>219</v>
      </c>
      <c r="C10" s="1" t="s">
        <v>279</v>
      </c>
      <c r="D10" s="366">
        <f>'3-Cost'!H77</f>
        <v>0</v>
      </c>
      <c r="E10" s="45">
        <f>'3-Cost'!I77</f>
        <v>0</v>
      </c>
      <c r="F10" s="366" t="e">
        <f>'3-Cost'!J77</f>
        <v>#DIV/0!</v>
      </c>
      <c r="G10" s="45">
        <f>'3-Cost'!K77</f>
        <v>0</v>
      </c>
      <c r="H10" s="366" t="e">
        <f>'3-Cost'!L77</f>
        <v>#DIV/0!</v>
      </c>
      <c r="I10" s="45">
        <f>'3-Cost'!M77</f>
        <v>0</v>
      </c>
      <c r="J10" s="366" t="e">
        <f>'3-Cost'!N77</f>
        <v>#DIV/0!</v>
      </c>
      <c r="K10" s="364"/>
      <c r="L10" s="1" t="s">
        <v>330</v>
      </c>
      <c r="M10" s="365" t="s">
        <v>219</v>
      </c>
      <c r="N10" s="1" t="s">
        <v>279</v>
      </c>
      <c r="O10" s="366">
        <f>'3-Cost'!H100</f>
        <v>0</v>
      </c>
      <c r="P10" s="45">
        <f>'3-Cost'!I100</f>
        <v>0</v>
      </c>
      <c r="Q10" s="366" t="e">
        <f>'3-Cost'!J100</f>
        <v>#DIV/0!</v>
      </c>
      <c r="R10" s="45">
        <f>'3-Cost'!K100</f>
        <v>0</v>
      </c>
      <c r="S10" s="366" t="e">
        <f>'3-Cost'!L100</f>
        <v>#DIV/0!</v>
      </c>
      <c r="T10" s="45">
        <f>'3-Cost'!M100</f>
        <v>0</v>
      </c>
      <c r="U10" s="366" t="e">
        <f>'3-Cost'!N100</f>
        <v>#DIV/0!</v>
      </c>
    </row>
    <row r="11" spans="1:21">
      <c r="A11" s="1" t="s">
        <v>331</v>
      </c>
      <c r="B11" s="365" t="s">
        <v>219</v>
      </c>
      <c r="C11" s="1" t="s">
        <v>279</v>
      </c>
      <c r="D11" s="366">
        <f>'3-Cost'!H123</f>
        <v>0</v>
      </c>
      <c r="E11" s="45">
        <f>'3-Cost'!I123</f>
        <v>0</v>
      </c>
      <c r="F11" s="366" t="e">
        <f>'3-Cost'!J123</f>
        <v>#DIV/0!</v>
      </c>
      <c r="G11" s="45"/>
      <c r="H11" s="366"/>
      <c r="I11" s="45"/>
      <c r="J11" s="366"/>
      <c r="K11" s="364"/>
    </row>
    <row r="12" spans="1:21">
      <c r="A12" s="1"/>
      <c r="B12" s="1"/>
      <c r="C12" s="1"/>
      <c r="D12" s="366"/>
      <c r="E12" s="45"/>
      <c r="F12" s="366"/>
      <c r="G12" s="45"/>
      <c r="H12" s="366"/>
      <c r="I12" s="45"/>
      <c r="J12" s="366"/>
      <c r="K12" s="364"/>
    </row>
    <row r="13" spans="1:21">
      <c r="A13" s="1" t="s">
        <v>332</v>
      </c>
      <c r="B13" s="365" t="s">
        <v>333</v>
      </c>
      <c r="C13" s="1" t="s">
        <v>279</v>
      </c>
      <c r="D13" s="366">
        <f>SUM(D8:D10,D3:D5)</f>
        <v>0</v>
      </c>
      <c r="E13" s="368">
        <f>SUM(E8:E10,E3:E5)</f>
        <v>0</v>
      </c>
      <c r="F13" s="366" t="e">
        <f>+D13/E13</f>
        <v>#DIV/0!</v>
      </c>
      <c r="G13" s="368">
        <f>SUM(G8:G10,G3:G5)</f>
        <v>0</v>
      </c>
      <c r="H13" s="366" t="e">
        <f>+D13/G13</f>
        <v>#DIV/0!</v>
      </c>
      <c r="I13" s="368">
        <f>SUM(I8:I10,I3:I5)</f>
        <v>0</v>
      </c>
      <c r="J13" s="366" t="e">
        <f>+D13/I13</f>
        <v>#DIV/0!</v>
      </c>
      <c r="K13" s="364"/>
    </row>
    <row r="14" spans="1:21">
      <c r="A14" s="305" t="s">
        <v>327</v>
      </c>
      <c r="B14" s="365" t="s">
        <v>333</v>
      </c>
      <c r="C14" s="1" t="s">
        <v>279</v>
      </c>
      <c r="D14" s="366">
        <f t="shared" ref="D14:E17" si="0">D3+D8</f>
        <v>0</v>
      </c>
      <c r="E14" s="45">
        <f t="shared" si="0"/>
        <v>0</v>
      </c>
      <c r="F14" s="366" t="e">
        <f>+D14/E14</f>
        <v>#DIV/0!</v>
      </c>
      <c r="G14" s="45">
        <f>G3+G8</f>
        <v>0</v>
      </c>
      <c r="H14" s="366" t="e">
        <f>+D14/G14</f>
        <v>#DIV/0!</v>
      </c>
      <c r="I14" s="45">
        <f>I3+I8</f>
        <v>0</v>
      </c>
      <c r="J14" s="366" t="e">
        <f>+D14/I14</f>
        <v>#DIV/0!</v>
      </c>
      <c r="K14" s="364"/>
    </row>
    <row r="15" spans="1:21">
      <c r="A15" s="1" t="s">
        <v>328</v>
      </c>
      <c r="B15" s="365" t="s">
        <v>333</v>
      </c>
      <c r="C15" s="1" t="s">
        <v>279</v>
      </c>
      <c r="D15" s="366">
        <f t="shared" si="0"/>
        <v>0</v>
      </c>
      <c r="E15" s="45">
        <f t="shared" si="0"/>
        <v>0</v>
      </c>
      <c r="F15" s="366" t="e">
        <f>+D15/E15</f>
        <v>#DIV/0!</v>
      </c>
      <c r="G15" s="45">
        <f>G4+G9</f>
        <v>0</v>
      </c>
      <c r="H15" s="366" t="e">
        <f>+D15/G15</f>
        <v>#DIV/0!</v>
      </c>
      <c r="I15" s="45">
        <f>I4+I9</f>
        <v>0</v>
      </c>
      <c r="J15" s="366" t="e">
        <f>+D15/I15</f>
        <v>#DIV/0!</v>
      </c>
      <c r="K15" s="364"/>
    </row>
    <row r="16" spans="1:21" ht="30">
      <c r="A16" s="1" t="s">
        <v>329</v>
      </c>
      <c r="B16" s="365" t="s">
        <v>333</v>
      </c>
      <c r="C16" s="1" t="s">
        <v>279</v>
      </c>
      <c r="D16" s="366">
        <f t="shared" si="0"/>
        <v>0</v>
      </c>
      <c r="E16" s="45">
        <f t="shared" si="0"/>
        <v>0</v>
      </c>
      <c r="F16" s="366" t="e">
        <f>+D16/E16</f>
        <v>#DIV/0!</v>
      </c>
      <c r="G16" s="45">
        <f>G5+G10</f>
        <v>0</v>
      </c>
      <c r="H16" s="366" t="e">
        <f>+D16/G16</f>
        <v>#DIV/0!</v>
      </c>
      <c r="I16" s="45">
        <f>I5+I10</f>
        <v>0</v>
      </c>
      <c r="J16" s="366" t="e">
        <f>+D16/I16</f>
        <v>#DIV/0!</v>
      </c>
      <c r="K16" s="364"/>
      <c r="L16" s="1" t="s">
        <v>330</v>
      </c>
      <c r="M16" s="365" t="s">
        <v>333</v>
      </c>
      <c r="N16" s="1" t="s">
        <v>279</v>
      </c>
      <c r="O16" s="366">
        <f>O5+O10</f>
        <v>0</v>
      </c>
      <c r="P16" s="45">
        <f>P5+P10</f>
        <v>0</v>
      </c>
      <c r="Q16" s="366" t="e">
        <f>+O16/P16</f>
        <v>#DIV/0!</v>
      </c>
      <c r="R16" s="45">
        <f>R5+R10</f>
        <v>0</v>
      </c>
      <c r="S16" s="366" t="e">
        <f>+O16/R16</f>
        <v>#DIV/0!</v>
      </c>
      <c r="T16" s="45">
        <f>T5+T10</f>
        <v>0</v>
      </c>
      <c r="U16" s="366" t="e">
        <f>+O16/T16</f>
        <v>#DIV/0!</v>
      </c>
    </row>
    <row r="17" spans="1:10">
      <c r="A17" s="1" t="s">
        <v>331</v>
      </c>
      <c r="B17" s="365" t="s">
        <v>333</v>
      </c>
      <c r="C17" s="1" t="s">
        <v>279</v>
      </c>
      <c r="D17" s="366">
        <f t="shared" si="0"/>
        <v>0</v>
      </c>
      <c r="E17" s="45">
        <f t="shared" si="0"/>
        <v>0</v>
      </c>
      <c r="F17" s="366" t="e">
        <f>+D17/E17</f>
        <v>#DIV/0!</v>
      </c>
      <c r="G17" s="45"/>
      <c r="H17" s="366"/>
      <c r="I17" s="45"/>
      <c r="J17" s="366"/>
    </row>
    <row r="18" spans="1:10">
      <c r="A18" s="1"/>
      <c r="B18" s="1"/>
      <c r="C18" s="1"/>
      <c r="D18" s="366"/>
      <c r="E18" s="45"/>
      <c r="F18" s="366"/>
      <c r="G18" s="45"/>
      <c r="H18" s="366"/>
      <c r="I18" s="45"/>
      <c r="J18" s="366"/>
    </row>
    <row r="19" spans="1:10">
      <c r="A19" s="1" t="s">
        <v>332</v>
      </c>
      <c r="B19" s="365" t="s">
        <v>188</v>
      </c>
      <c r="C19" s="1" t="s">
        <v>279</v>
      </c>
      <c r="D19" s="366">
        <f>SUM(D3:D5)</f>
        <v>0</v>
      </c>
      <c r="E19" s="45">
        <f>SUM(E3:E5)</f>
        <v>0</v>
      </c>
      <c r="F19" s="366" t="e">
        <f>+D19/E19</f>
        <v>#DIV/0!</v>
      </c>
      <c r="G19" s="45">
        <f>SUM(G3:G5)</f>
        <v>0</v>
      </c>
      <c r="H19" s="366" t="e">
        <f>+D19/G19</f>
        <v>#DIV/0!</v>
      </c>
      <c r="I19" s="45">
        <f>SUM(I3:I5)</f>
        <v>0</v>
      </c>
      <c r="J19" s="366" t="e">
        <f>+D19/I19</f>
        <v>#DIV/0!</v>
      </c>
    </row>
    <row r="20" spans="1:10">
      <c r="A20" s="1" t="s">
        <v>332</v>
      </c>
      <c r="B20" s="365" t="s">
        <v>219</v>
      </c>
      <c r="C20" s="1" t="s">
        <v>279</v>
      </c>
      <c r="D20" s="366">
        <f>SUM(D8:D10)</f>
        <v>0</v>
      </c>
      <c r="E20" s="45">
        <f>SUM(E8:E10)</f>
        <v>0</v>
      </c>
      <c r="F20" s="366" t="e">
        <f>+D20/E20</f>
        <v>#DIV/0!</v>
      </c>
      <c r="G20" s="45">
        <f>SUM(G8:G10)</f>
        <v>0</v>
      </c>
      <c r="H20" s="366" t="e">
        <f>+D20/G20</f>
        <v>#DIV/0!</v>
      </c>
      <c r="I20" s="45">
        <f>SUM(I8:I10)</f>
        <v>0</v>
      </c>
      <c r="J20" s="366" t="e">
        <f>+D20/I20</f>
        <v>#DIV/0!</v>
      </c>
    </row>
    <row r="21" spans="1:10">
      <c r="A21" t="s">
        <v>334</v>
      </c>
      <c r="B21" s="369"/>
      <c r="D21" s="370"/>
      <c r="F21" s="370"/>
      <c r="H21" s="370"/>
      <c r="J21" s="370"/>
    </row>
    <row r="23" spans="1:10">
      <c r="A23" s="1" t="s">
        <v>335</v>
      </c>
      <c r="B23" s="1"/>
      <c r="C23" s="1" t="s">
        <v>336</v>
      </c>
      <c r="D23" s="366" t="s">
        <v>318</v>
      </c>
      <c r="E23" s="45" t="s">
        <v>319</v>
      </c>
      <c r="F23" s="370"/>
      <c r="H23" s="370"/>
      <c r="J23" s="370"/>
    </row>
    <row r="24" spans="1:10">
      <c r="A24" s="1" t="s">
        <v>332</v>
      </c>
      <c r="B24" s="1" t="s">
        <v>188</v>
      </c>
      <c r="C24" s="1">
        <f>SUM(C25:C28)</f>
        <v>0</v>
      </c>
      <c r="D24" s="1">
        <f>SUM(D25:D28)</f>
        <v>0</v>
      </c>
      <c r="E24" s="371" t="e">
        <f>D24/C24</f>
        <v>#DIV/0!</v>
      </c>
      <c r="F24" s="370"/>
      <c r="H24" s="370"/>
      <c r="J24" s="370"/>
    </row>
    <row r="25" spans="1:10">
      <c r="A25" s="305" t="s">
        <v>327</v>
      </c>
      <c r="B25" s="1" t="s">
        <v>188</v>
      </c>
      <c r="C25" s="1">
        <f>'2-Performance'!D176</f>
        <v>0</v>
      </c>
      <c r="D25" s="1">
        <f>'2-Performance'!F176</f>
        <v>0</v>
      </c>
      <c r="E25" s="371" t="e">
        <f>D25/C25</f>
        <v>#DIV/0!</v>
      </c>
      <c r="F25" s="370"/>
      <c r="H25" s="370"/>
      <c r="J25" s="370"/>
    </row>
    <row r="26" spans="1:10">
      <c r="A26" s="1" t="s">
        <v>328</v>
      </c>
      <c r="B26" s="1" t="s">
        <v>188</v>
      </c>
      <c r="C26" s="1">
        <f>'2-Performance'!D180</f>
        <v>0</v>
      </c>
      <c r="D26" s="1">
        <f>'2-Performance'!F180</f>
        <v>0</v>
      </c>
      <c r="E26" s="371" t="e">
        <f>D26/C26</f>
        <v>#DIV/0!</v>
      </c>
      <c r="F26" s="370"/>
      <c r="H26" s="370"/>
      <c r="J26" s="370"/>
    </row>
    <row r="27" spans="1:10">
      <c r="A27" s="1" t="s">
        <v>329</v>
      </c>
      <c r="B27" s="1" t="s">
        <v>188</v>
      </c>
      <c r="C27" s="1">
        <f>'2-Performance'!D184</f>
        <v>0</v>
      </c>
      <c r="D27" s="1">
        <f>'2-Performance'!F184</f>
        <v>0</v>
      </c>
      <c r="E27" s="371" t="e">
        <f>D27/C27</f>
        <v>#DIV/0!</v>
      </c>
      <c r="F27" s="370"/>
      <c r="H27" s="370"/>
      <c r="J27" s="370"/>
    </row>
    <row r="28" spans="1:10">
      <c r="A28" s="1" t="s">
        <v>337</v>
      </c>
      <c r="B28" s="1" t="s">
        <v>188</v>
      </c>
      <c r="C28" s="1">
        <f>'2-Performance'!D188</f>
        <v>0</v>
      </c>
      <c r="D28" s="1">
        <f>'2-Performance'!F188</f>
        <v>0</v>
      </c>
      <c r="E28" s="371" t="e">
        <f>D28/C28</f>
        <v>#DIV/0!</v>
      </c>
      <c r="F28" s="370"/>
      <c r="H28" s="370"/>
      <c r="J28" s="370"/>
    </row>
    <row r="29" spans="1:10">
      <c r="A29" s="1"/>
      <c r="B29" s="1"/>
      <c r="C29" s="1"/>
      <c r="D29" s="366"/>
      <c r="E29" s="45"/>
      <c r="F29" s="370"/>
      <c r="H29" s="370"/>
      <c r="J29" s="370"/>
    </row>
    <row r="30" spans="1:10">
      <c r="A30" s="1" t="s">
        <v>332</v>
      </c>
      <c r="B30" s="1" t="s">
        <v>219</v>
      </c>
      <c r="C30" s="1">
        <f>SUM(C31:C34)</f>
        <v>0</v>
      </c>
      <c r="D30" s="1">
        <f>SUM(D31:D34)</f>
        <v>0</v>
      </c>
      <c r="E30" s="371" t="e">
        <f>D30/C30</f>
        <v>#DIV/0!</v>
      </c>
      <c r="F30" s="370"/>
      <c r="H30" s="370"/>
      <c r="J30" s="370"/>
    </row>
    <row r="31" spans="1:10">
      <c r="A31" s="305" t="s">
        <v>327</v>
      </c>
      <c r="B31" s="1" t="s">
        <v>219</v>
      </c>
      <c r="C31" s="1">
        <f>'2-Performance'!D177</f>
        <v>0</v>
      </c>
      <c r="D31" s="1">
        <f>'2-Performance'!F177</f>
        <v>0</v>
      </c>
      <c r="E31" s="371" t="e">
        <f t="shared" ref="E31:E40" si="1">D31/C31</f>
        <v>#DIV/0!</v>
      </c>
      <c r="F31" s="370"/>
      <c r="H31" s="370"/>
      <c r="J31" s="370"/>
    </row>
    <row r="32" spans="1:10">
      <c r="A32" s="1" t="s">
        <v>328</v>
      </c>
      <c r="B32" s="1" t="s">
        <v>219</v>
      </c>
      <c r="C32" s="1">
        <f>'2-Performance'!D181</f>
        <v>0</v>
      </c>
      <c r="D32" s="1">
        <f>'2-Performance'!F181</f>
        <v>0</v>
      </c>
      <c r="E32" s="371" t="e">
        <f t="shared" si="1"/>
        <v>#DIV/0!</v>
      </c>
      <c r="F32" s="370"/>
      <c r="H32" s="370"/>
      <c r="J32" s="370"/>
    </row>
    <row r="33" spans="1:5">
      <c r="A33" s="1" t="s">
        <v>329</v>
      </c>
      <c r="B33" s="1" t="s">
        <v>219</v>
      </c>
      <c r="C33" s="1">
        <f>'2-Performance'!D185</f>
        <v>0</v>
      </c>
      <c r="D33" s="1">
        <f>'2-Performance'!F185</f>
        <v>0</v>
      </c>
      <c r="E33" s="371" t="e">
        <f t="shared" si="1"/>
        <v>#DIV/0!</v>
      </c>
    </row>
    <row r="34" spans="1:5">
      <c r="A34" s="1" t="s">
        <v>337</v>
      </c>
      <c r="B34" s="1" t="s">
        <v>219</v>
      </c>
      <c r="C34" s="1">
        <f>'2-Performance'!D189</f>
        <v>0</v>
      </c>
      <c r="D34" s="1">
        <f>'2-Performance'!F189</f>
        <v>0</v>
      </c>
      <c r="E34" s="371" t="e">
        <f>D34/C34</f>
        <v>#DIV/0!</v>
      </c>
    </row>
    <row r="35" spans="1:5">
      <c r="A35" s="1"/>
      <c r="B35" s="1"/>
      <c r="C35" s="1"/>
      <c r="D35" s="366"/>
      <c r="E35" s="45"/>
    </row>
    <row r="36" spans="1:5">
      <c r="A36" s="1" t="s">
        <v>332</v>
      </c>
      <c r="B36" s="1" t="s">
        <v>333</v>
      </c>
      <c r="C36" s="1">
        <f t="shared" ref="C36:D39" si="2">C30+C24</f>
        <v>0</v>
      </c>
      <c r="D36" s="1">
        <f t="shared" si="2"/>
        <v>0</v>
      </c>
      <c r="E36" s="371" t="e">
        <f t="shared" si="1"/>
        <v>#DIV/0!</v>
      </c>
    </row>
    <row r="37" spans="1:5">
      <c r="A37" s="305" t="s">
        <v>327</v>
      </c>
      <c r="B37" s="1" t="s">
        <v>333</v>
      </c>
      <c r="C37" s="1">
        <f t="shared" si="2"/>
        <v>0</v>
      </c>
      <c r="D37" s="1">
        <f t="shared" si="2"/>
        <v>0</v>
      </c>
      <c r="E37" s="371" t="e">
        <f t="shared" si="1"/>
        <v>#DIV/0!</v>
      </c>
    </row>
    <row r="38" spans="1:5">
      <c r="A38" s="1" t="s">
        <v>328</v>
      </c>
      <c r="B38" s="1" t="s">
        <v>333</v>
      </c>
      <c r="C38" s="1">
        <f t="shared" si="2"/>
        <v>0</v>
      </c>
      <c r="D38" s="1">
        <f t="shared" si="2"/>
        <v>0</v>
      </c>
      <c r="E38" s="371" t="e">
        <f t="shared" si="1"/>
        <v>#DIV/0!</v>
      </c>
    </row>
    <row r="39" spans="1:5">
      <c r="A39" s="1" t="s">
        <v>329</v>
      </c>
      <c r="B39" s="1" t="s">
        <v>333</v>
      </c>
      <c r="C39" s="1">
        <f t="shared" si="2"/>
        <v>0</v>
      </c>
      <c r="D39" s="1">
        <f t="shared" si="2"/>
        <v>0</v>
      </c>
      <c r="E39" s="371" t="e">
        <f t="shared" si="1"/>
        <v>#DIV/0!</v>
      </c>
    </row>
    <row r="40" spans="1:5">
      <c r="A40" s="1" t="s">
        <v>337</v>
      </c>
      <c r="B40" s="1" t="s">
        <v>333</v>
      </c>
      <c r="C40" s="1">
        <f>C34+C28</f>
        <v>0</v>
      </c>
      <c r="D40" s="1">
        <f>D34+D28</f>
        <v>0</v>
      </c>
      <c r="E40" s="371" t="e">
        <f t="shared" si="1"/>
        <v>#DIV/0!</v>
      </c>
    </row>
    <row r="42" spans="1:5">
      <c r="A42" t="s">
        <v>338</v>
      </c>
      <c r="D42" s="370"/>
    </row>
    <row r="43" spans="1:5">
      <c r="A43" s="1" t="s">
        <v>332</v>
      </c>
      <c r="B43" s="1" t="s">
        <v>188</v>
      </c>
      <c r="C43" s="45" t="e">
        <f>(C25*C44+C45*C26+C46*C27+C28*C47)/C24</f>
        <v>#DIV/0!</v>
      </c>
      <c r="D43" s="370"/>
    </row>
    <row r="44" spans="1:5">
      <c r="A44" s="305" t="s">
        <v>327</v>
      </c>
      <c r="B44" s="1" t="s">
        <v>188</v>
      </c>
      <c r="C44" s="1">
        <f>'2-Performance'!B136</f>
        <v>0</v>
      </c>
      <c r="D44" s="370"/>
    </row>
    <row r="45" spans="1:5">
      <c r="A45" s="1" t="s">
        <v>328</v>
      </c>
      <c r="B45" s="1" t="s">
        <v>188</v>
      </c>
      <c r="C45" s="1">
        <f>'2-Performance'!B140</f>
        <v>0</v>
      </c>
      <c r="D45" s="370"/>
    </row>
    <row r="46" spans="1:5">
      <c r="A46" s="1" t="s">
        <v>329</v>
      </c>
      <c r="B46" s="1" t="s">
        <v>188</v>
      </c>
      <c r="C46" s="1">
        <f>'2-Performance'!I136</f>
        <v>0</v>
      </c>
      <c r="D46" s="370"/>
    </row>
    <row r="47" spans="1:5">
      <c r="A47" s="1" t="s">
        <v>330</v>
      </c>
      <c r="B47" s="1" t="s">
        <v>188</v>
      </c>
      <c r="C47" s="1">
        <f>'2-Performance'!I140</f>
        <v>0</v>
      </c>
      <c r="D47" s="370"/>
    </row>
    <row r="48" spans="1:5">
      <c r="A48" s="1"/>
      <c r="B48" s="1"/>
      <c r="C48" s="1"/>
      <c r="D48" s="370"/>
    </row>
    <row r="49" spans="1:4">
      <c r="A49" s="1" t="s">
        <v>332</v>
      </c>
      <c r="B49" s="1" t="s">
        <v>219</v>
      </c>
      <c r="C49" s="45" t="e">
        <f>(C31*C50+C51*C32+C52*C33+C34*C53)/C30</f>
        <v>#DIV/0!</v>
      </c>
      <c r="D49" s="370"/>
    </row>
    <row r="50" spans="1:4">
      <c r="A50" s="305" t="s">
        <v>327</v>
      </c>
      <c r="B50" s="1" t="s">
        <v>219</v>
      </c>
      <c r="C50" s="1">
        <f>'2-Performance'!B137</f>
        <v>0</v>
      </c>
      <c r="D50" s="370"/>
    </row>
    <row r="51" spans="1:4">
      <c r="A51" s="1" t="s">
        <v>328</v>
      </c>
      <c r="B51" s="1" t="s">
        <v>219</v>
      </c>
      <c r="C51" s="1">
        <f>'2-Performance'!B141</f>
        <v>0</v>
      </c>
      <c r="D51" s="370"/>
    </row>
    <row r="52" spans="1:4">
      <c r="A52" s="1" t="s">
        <v>329</v>
      </c>
      <c r="B52" s="1" t="s">
        <v>219</v>
      </c>
      <c r="C52" s="1">
        <f>'2-Performance'!I137</f>
        <v>0</v>
      </c>
      <c r="D52" s="370"/>
    </row>
    <row r="53" spans="1:4">
      <c r="A53" s="1" t="s">
        <v>330</v>
      </c>
      <c r="B53" s="1" t="s">
        <v>219</v>
      </c>
      <c r="C53" s="1">
        <f>'2-Performance'!I141</f>
        <v>0</v>
      </c>
      <c r="D53" s="370"/>
    </row>
    <row r="54" spans="1:4">
      <c r="A54" s="1"/>
      <c r="B54" s="1"/>
      <c r="C54" s="1"/>
      <c r="D54" s="370"/>
    </row>
    <row r="55" spans="1:4">
      <c r="A55" s="1" t="s">
        <v>332</v>
      </c>
      <c r="B55" s="1" t="s">
        <v>333</v>
      </c>
      <c r="C55" s="45" t="e">
        <f>(C30*C43+C24*C49)/C36</f>
        <v>#DIV/0!</v>
      </c>
      <c r="D55" s="370"/>
    </row>
    <row r="56" spans="1:4">
      <c r="A56" s="305" t="s">
        <v>327</v>
      </c>
      <c r="B56" s="1" t="s">
        <v>333</v>
      </c>
      <c r="C56" s="45" t="e">
        <f>(C31*C44+C25*C50)/C37</f>
        <v>#DIV/0!</v>
      </c>
      <c r="D56" s="370"/>
    </row>
    <row r="57" spans="1:4">
      <c r="A57" s="1" t="s">
        <v>328</v>
      </c>
      <c r="B57" s="1" t="s">
        <v>333</v>
      </c>
      <c r="C57" s="45" t="e">
        <f>(C32*C45+C26*C51)/C38</f>
        <v>#DIV/0!</v>
      </c>
      <c r="D57" s="370"/>
    </row>
    <row r="58" spans="1:4">
      <c r="A58" s="1" t="s">
        <v>329</v>
      </c>
      <c r="B58" s="1" t="s">
        <v>333</v>
      </c>
      <c r="C58" s="45" t="e">
        <f>(C33*C46+C27*C52)/C39</f>
        <v>#DIV/0!</v>
      </c>
      <c r="D58" s="370"/>
    </row>
    <row r="59" spans="1:4">
      <c r="A59" s="1" t="s">
        <v>330</v>
      </c>
      <c r="B59" s="1" t="s">
        <v>333</v>
      </c>
      <c r="C59" s="45" t="e">
        <f>(C34*C47+C28*C53)/C40</f>
        <v>#DIV/0!</v>
      </c>
      <c r="D59" s="370"/>
    </row>
    <row r="61" spans="1:4">
      <c r="A61" t="s">
        <v>339</v>
      </c>
      <c r="D61" s="370"/>
    </row>
    <row r="62" spans="1:4">
      <c r="D62" s="364"/>
    </row>
    <row r="63" spans="1:4">
      <c r="A63" s="1" t="s">
        <v>340</v>
      </c>
      <c r="B63" s="1">
        <f>'2-Performance'!B152</f>
        <v>0</v>
      </c>
      <c r="C63" s="1">
        <f>'2-Performance'!C152:D152</f>
        <v>0</v>
      </c>
      <c r="D63" s="371" t="e">
        <f>C63/B63</f>
        <v>#DIV/0!</v>
      </c>
    </row>
    <row r="64" spans="1:4">
      <c r="A64" s="1" t="s">
        <v>341</v>
      </c>
      <c r="B64" s="1">
        <f>'2-Performance'!B153</f>
        <v>0</v>
      </c>
      <c r="C64" s="1">
        <f>'2-Performance'!C153:D153</f>
        <v>0</v>
      </c>
      <c r="D64" s="371" t="e">
        <f>C64/B64</f>
        <v>#DIV/0!</v>
      </c>
    </row>
    <row r="65" spans="1:4">
      <c r="A65" s="1" t="s">
        <v>342</v>
      </c>
      <c r="B65" s="1">
        <f>B63+B64</f>
        <v>0</v>
      </c>
      <c r="C65" s="1">
        <f>C63+C64</f>
        <v>0</v>
      </c>
      <c r="D65" s="371" t="e">
        <f>C65/B65</f>
        <v>#DIV/0!</v>
      </c>
    </row>
    <row r="66" spans="1:4">
      <c r="A66" s="1"/>
      <c r="B66" s="1"/>
      <c r="C66" s="1"/>
      <c r="D66" s="371"/>
    </row>
    <row r="67" spans="1:4">
      <c r="A67" s="1" t="s">
        <v>343</v>
      </c>
      <c r="B67" s="1">
        <f>'2-Performance'!I152</f>
        <v>0</v>
      </c>
      <c r="C67" s="1">
        <f>'2-Performance'!J152</f>
        <v>0</v>
      </c>
      <c r="D67" s="371" t="e">
        <f>C67/B67</f>
        <v>#DIV/0!</v>
      </c>
    </row>
    <row r="68" spans="1:4">
      <c r="A68" s="1" t="s">
        <v>344</v>
      </c>
      <c r="B68" s="1">
        <f>'2-Performance'!I153</f>
        <v>0</v>
      </c>
      <c r="C68" s="1">
        <f>'2-Performance'!J153</f>
        <v>0</v>
      </c>
      <c r="D68" s="371" t="e">
        <f>C68/B68</f>
        <v>#DIV/0!</v>
      </c>
    </row>
    <row r="69" spans="1:4">
      <c r="A69" s="1" t="s">
        <v>345</v>
      </c>
      <c r="B69" s="1">
        <f>B67+B68</f>
        <v>0</v>
      </c>
      <c r="C69" s="1">
        <f>C67+C68</f>
        <v>0</v>
      </c>
      <c r="D69" s="371" t="e">
        <f>C69/B69</f>
        <v>#DIV/0!</v>
      </c>
    </row>
    <row r="70" spans="1:4">
      <c r="A70" s="1"/>
      <c r="B70" s="1"/>
      <c r="C70" s="1"/>
      <c r="D70" s="371"/>
    </row>
    <row r="71" spans="1:4">
      <c r="A71" s="1" t="s">
        <v>346</v>
      </c>
      <c r="B71" s="1">
        <f>'2-Performance'!B156</f>
        <v>0</v>
      </c>
      <c r="C71" s="1">
        <f>'2-Performance'!C156</f>
        <v>0</v>
      </c>
      <c r="D71" s="371" t="e">
        <f t="shared" ref="D71:D76" si="3">C71/B71</f>
        <v>#DIV/0!</v>
      </c>
    </row>
    <row r="72" spans="1:4">
      <c r="A72" s="1" t="s">
        <v>347</v>
      </c>
      <c r="B72" s="1">
        <f>'2-Performance'!B157</f>
        <v>0</v>
      </c>
      <c r="C72" s="1">
        <f>'2-Performance'!C157</f>
        <v>0</v>
      </c>
      <c r="D72" s="371" t="e">
        <f t="shared" si="3"/>
        <v>#DIV/0!</v>
      </c>
    </row>
    <row r="73" spans="1:4">
      <c r="A73" s="1" t="s">
        <v>348</v>
      </c>
      <c r="B73" s="1">
        <f>B71+B72</f>
        <v>0</v>
      </c>
      <c r="C73" s="1">
        <f>C71+C72</f>
        <v>0</v>
      </c>
      <c r="D73" s="371" t="e">
        <f t="shared" si="3"/>
        <v>#DIV/0!</v>
      </c>
    </row>
    <row r="74" spans="1:4">
      <c r="A74" s="1"/>
      <c r="B74" s="1"/>
      <c r="C74" s="1"/>
      <c r="D74" s="371"/>
    </row>
    <row r="75" spans="1:4">
      <c r="A75" s="1" t="s">
        <v>349</v>
      </c>
      <c r="B75" s="1">
        <f>'2-Performance'!I156</f>
        <v>0</v>
      </c>
      <c r="C75" s="1">
        <f>'2-Performance'!J156</f>
        <v>0</v>
      </c>
      <c r="D75" s="371" t="e">
        <f t="shared" si="3"/>
        <v>#DIV/0!</v>
      </c>
    </row>
    <row r="76" spans="1:4">
      <c r="A76" s="1" t="s">
        <v>350</v>
      </c>
      <c r="B76" s="1">
        <f>'2-Performance'!I157</f>
        <v>0</v>
      </c>
      <c r="C76" s="1">
        <f>'2-Performance'!J157</f>
        <v>0</v>
      </c>
      <c r="D76" s="371" t="e">
        <f t="shared" si="3"/>
        <v>#DIV/0!</v>
      </c>
    </row>
    <row r="77" spans="1:4">
      <c r="A77" s="1" t="s">
        <v>351</v>
      </c>
      <c r="B77" s="1">
        <f>B75+B76</f>
        <v>0</v>
      </c>
      <c r="C77" s="1">
        <f>C75+C76</f>
        <v>0</v>
      </c>
      <c r="D77" s="371" t="e">
        <f>C77/B77</f>
        <v>#DIV/0!</v>
      </c>
    </row>
    <row r="78" spans="1:4">
      <c r="A78" s="1"/>
      <c r="B78" s="1"/>
      <c r="C78" s="1"/>
      <c r="D78" s="366"/>
    </row>
    <row r="79" spans="1:4">
      <c r="A79" s="1" t="s">
        <v>352</v>
      </c>
      <c r="B79" s="1">
        <f t="shared" ref="B79:C81" si="4">B71+B67+B63+B75</f>
        <v>0</v>
      </c>
      <c r="C79" s="1">
        <f t="shared" si="4"/>
        <v>0</v>
      </c>
      <c r="D79" s="371" t="e">
        <f>C79/B79</f>
        <v>#DIV/0!</v>
      </c>
    </row>
    <row r="80" spans="1:4">
      <c r="A80" s="1" t="s">
        <v>353</v>
      </c>
      <c r="B80" s="1">
        <f t="shared" si="4"/>
        <v>0</v>
      </c>
      <c r="C80" s="1">
        <f t="shared" si="4"/>
        <v>0</v>
      </c>
      <c r="D80" s="371" t="e">
        <f>C80/B80</f>
        <v>#DIV/0!</v>
      </c>
    </row>
    <row r="81" spans="1:4">
      <c r="A81" s="1" t="s">
        <v>354</v>
      </c>
      <c r="B81" s="1">
        <f t="shared" si="4"/>
        <v>0</v>
      </c>
      <c r="C81" s="1">
        <f t="shared" si="4"/>
        <v>0</v>
      </c>
      <c r="D81" s="371" t="e">
        <f>C81/B81</f>
        <v>#DIV/0!</v>
      </c>
    </row>
  </sheetData>
  <phoneticPr fontId="8" type="noConversion"/>
  <pageMargins left="0.7" right="0.7" top="0.44" bottom="0.5" header="0.3" footer="0.3"/>
  <pageSetup scale="58"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T18"/>
  <sheetViews>
    <sheetView zoomScaleNormal="100" workbookViewId="0">
      <selection activeCell="A8" sqref="A8"/>
    </sheetView>
  </sheetViews>
  <sheetFormatPr defaultRowHeight="15"/>
  <cols>
    <col min="1" max="1" width="29.140625" customWidth="1"/>
    <col min="2" max="2" width="15.7109375" customWidth="1"/>
    <col min="16" max="16" width="20.7109375" bestFit="1" customWidth="1"/>
  </cols>
  <sheetData>
    <row r="1" spans="1:20" ht="21">
      <c r="A1" s="229" t="s">
        <v>355</v>
      </c>
      <c r="B1" s="230"/>
      <c r="C1" s="230"/>
      <c r="D1" s="230"/>
      <c r="E1" s="230"/>
      <c r="F1" s="230"/>
      <c r="G1" s="230"/>
      <c r="H1" s="230"/>
      <c r="I1" s="230"/>
    </row>
    <row r="3" spans="1:20">
      <c r="A3" t="s">
        <v>356</v>
      </c>
    </row>
    <row r="4" spans="1:20" ht="32.25" customHeight="1">
      <c r="A4" s="243" t="s">
        <v>357</v>
      </c>
      <c r="B4" s="243"/>
      <c r="C4" s="243"/>
      <c r="D4" s="243"/>
      <c r="E4" s="243"/>
      <c r="F4" s="243"/>
      <c r="G4" s="243"/>
      <c r="H4" s="243"/>
      <c r="I4" s="243"/>
    </row>
    <row r="5" spans="1:20" ht="32.25" customHeight="1">
      <c r="A5" s="243" t="s">
        <v>358</v>
      </c>
      <c r="B5" s="243"/>
      <c r="C5" s="243"/>
      <c r="D5" s="243"/>
      <c r="E5" s="243"/>
      <c r="F5" s="243"/>
      <c r="G5" s="243"/>
      <c r="H5" s="243"/>
      <c r="I5" s="243"/>
    </row>
    <row r="6" spans="1:20" ht="15.75" thickBot="1"/>
    <row r="7" spans="1:20" ht="15.75" thickTop="1">
      <c r="A7" s="1"/>
      <c r="B7" s="282" t="s">
        <v>359</v>
      </c>
      <c r="C7" s="283"/>
      <c r="D7" s="283"/>
      <c r="E7" s="284"/>
      <c r="F7" s="282" t="s">
        <v>360</v>
      </c>
      <c r="G7" s="283"/>
      <c r="H7" s="283"/>
      <c r="I7" s="284"/>
      <c r="P7" s="4"/>
      <c r="Q7" s="38" t="s">
        <v>361</v>
      </c>
      <c r="R7" s="38"/>
      <c r="S7" s="38" t="s">
        <v>362</v>
      </c>
      <c r="T7" s="39"/>
    </row>
    <row r="8" spans="1:20" ht="45">
      <c r="A8" s="3" t="s">
        <v>363</v>
      </c>
      <c r="B8" s="3" t="s">
        <v>364</v>
      </c>
      <c r="C8" s="3" t="s">
        <v>188</v>
      </c>
      <c r="D8" s="3" t="s">
        <v>279</v>
      </c>
      <c r="E8" s="3" t="s">
        <v>365</v>
      </c>
      <c r="F8" s="3" t="s">
        <v>364</v>
      </c>
      <c r="G8" s="3" t="s">
        <v>188</v>
      </c>
      <c r="H8" s="3" t="s">
        <v>279</v>
      </c>
      <c r="I8" s="3" t="s">
        <v>365</v>
      </c>
      <c r="P8" s="5" t="s">
        <v>363</v>
      </c>
      <c r="Q8" s="1" t="s">
        <v>188</v>
      </c>
      <c r="R8" s="1" t="s">
        <v>219</v>
      </c>
      <c r="S8" s="1" t="s">
        <v>188</v>
      </c>
      <c r="T8" s="37" t="s">
        <v>219</v>
      </c>
    </row>
    <row r="9" spans="1:20" ht="60">
      <c r="A9" s="3" t="s">
        <v>366</v>
      </c>
      <c r="B9" s="33"/>
      <c r="C9" s="33"/>
      <c r="D9" s="1">
        <f>B9+C9</f>
        <v>0</v>
      </c>
      <c r="E9" s="8" t="e">
        <f t="shared" ref="E9:E17" si="0">+D9/$D$18</f>
        <v>#DIV/0!</v>
      </c>
      <c r="F9" s="33"/>
      <c r="G9" s="33"/>
      <c r="H9" s="1">
        <f>F9+G9</f>
        <v>0</v>
      </c>
      <c r="I9" s="8" t="e">
        <f>+H9/$H$18</f>
        <v>#DIV/0!</v>
      </c>
      <c r="P9" s="97" t="s">
        <v>366</v>
      </c>
      <c r="Q9" s="372" t="e">
        <f>C9/$C$18</f>
        <v>#DIV/0!</v>
      </c>
      <c r="R9" s="372" t="e">
        <f t="shared" ref="R9:R17" si="1">B9/$B$18</f>
        <v>#DIV/0!</v>
      </c>
      <c r="S9" s="372" t="e">
        <f>G9/$G$18</f>
        <v>#DIV/0!</v>
      </c>
      <c r="T9" s="373" t="e">
        <f>F9/$F$18</f>
        <v>#DIV/0!</v>
      </c>
    </row>
    <row r="10" spans="1:20" ht="60">
      <c r="A10" s="3" t="s">
        <v>367</v>
      </c>
      <c r="B10" s="33"/>
      <c r="C10" s="33"/>
      <c r="D10" s="1">
        <f t="shared" ref="D10:D17" si="2">B10+C10</f>
        <v>0</v>
      </c>
      <c r="E10" s="8" t="e">
        <f t="shared" si="0"/>
        <v>#DIV/0!</v>
      </c>
      <c r="F10" s="33"/>
      <c r="G10" s="33"/>
      <c r="H10" s="1">
        <f t="shared" ref="H10:H17" si="3">F10+G10</f>
        <v>0</v>
      </c>
      <c r="I10" s="8" t="e">
        <f t="shared" ref="I10:I17" si="4">+H10/$H$18</f>
        <v>#DIV/0!</v>
      </c>
      <c r="J10" s="281" t="s">
        <v>368</v>
      </c>
      <c r="K10" s="231"/>
      <c r="L10" s="231"/>
      <c r="M10" s="231"/>
      <c r="N10" s="231"/>
      <c r="O10" s="231"/>
      <c r="P10" s="97" t="s">
        <v>367</v>
      </c>
      <c r="Q10" s="372" t="e">
        <f t="shared" ref="Q10:Q16" si="5">C10/$C$18</f>
        <v>#DIV/0!</v>
      </c>
      <c r="R10" s="372" t="e">
        <f t="shared" si="1"/>
        <v>#DIV/0!</v>
      </c>
      <c r="S10" s="372" t="e">
        <f t="shared" ref="S10:S17" si="6">G10/$G$18</f>
        <v>#DIV/0!</v>
      </c>
      <c r="T10" s="373" t="e">
        <f t="shared" ref="T10:T17" si="7">F10/$F$18</f>
        <v>#DIV/0!</v>
      </c>
    </row>
    <row r="11" spans="1:20" ht="105">
      <c r="A11" s="3" t="s">
        <v>369</v>
      </c>
      <c r="B11" s="33"/>
      <c r="C11" s="33"/>
      <c r="D11" s="1">
        <f t="shared" si="2"/>
        <v>0</v>
      </c>
      <c r="E11" s="8" t="e">
        <f t="shared" si="0"/>
        <v>#DIV/0!</v>
      </c>
      <c r="F11" s="33"/>
      <c r="G11" s="33"/>
      <c r="H11" s="1">
        <f t="shared" si="3"/>
        <v>0</v>
      </c>
      <c r="I11" s="8" t="e">
        <f t="shared" si="4"/>
        <v>#DIV/0!</v>
      </c>
      <c r="P11" s="97" t="s">
        <v>369</v>
      </c>
      <c r="Q11" s="372" t="e">
        <f t="shared" si="5"/>
        <v>#DIV/0!</v>
      </c>
      <c r="R11" s="372" t="e">
        <f t="shared" si="1"/>
        <v>#DIV/0!</v>
      </c>
      <c r="S11" s="372" t="e">
        <f t="shared" si="6"/>
        <v>#DIV/0!</v>
      </c>
      <c r="T11" s="373" t="e">
        <f t="shared" si="7"/>
        <v>#DIV/0!</v>
      </c>
    </row>
    <row r="12" spans="1:20" ht="120">
      <c r="A12" s="3" t="s">
        <v>370</v>
      </c>
      <c r="B12" s="33"/>
      <c r="C12" s="33"/>
      <c r="D12" s="1">
        <f t="shared" si="2"/>
        <v>0</v>
      </c>
      <c r="E12" s="8" t="e">
        <f t="shared" si="0"/>
        <v>#DIV/0!</v>
      </c>
      <c r="F12" s="33"/>
      <c r="G12" s="33"/>
      <c r="H12" s="1">
        <f t="shared" si="3"/>
        <v>0</v>
      </c>
      <c r="I12" s="8" t="e">
        <f t="shared" si="4"/>
        <v>#DIV/0!</v>
      </c>
      <c r="O12" s="123"/>
      <c r="P12" s="227" t="s">
        <v>370</v>
      </c>
      <c r="Q12" s="372" t="e">
        <f t="shared" si="5"/>
        <v>#DIV/0!</v>
      </c>
      <c r="R12" s="372" t="e">
        <f t="shared" si="1"/>
        <v>#DIV/0!</v>
      </c>
      <c r="S12" s="372" t="e">
        <f t="shared" si="6"/>
        <v>#DIV/0!</v>
      </c>
      <c r="T12" s="373" t="e">
        <f t="shared" si="7"/>
        <v>#DIV/0!</v>
      </c>
    </row>
    <row r="13" spans="1:20" ht="30">
      <c r="A13" s="3" t="s">
        <v>371</v>
      </c>
      <c r="B13" s="33"/>
      <c r="C13" s="33"/>
      <c r="D13" s="1">
        <f t="shared" si="2"/>
        <v>0</v>
      </c>
      <c r="E13" s="8" t="e">
        <f t="shared" si="0"/>
        <v>#DIV/0!</v>
      </c>
      <c r="F13" s="33"/>
      <c r="G13" s="33"/>
      <c r="H13" s="1">
        <f t="shared" si="3"/>
        <v>0</v>
      </c>
      <c r="I13" s="8" t="e">
        <f t="shared" si="4"/>
        <v>#DIV/0!</v>
      </c>
      <c r="P13" s="97" t="s">
        <v>371</v>
      </c>
      <c r="Q13" s="372" t="e">
        <f t="shared" si="5"/>
        <v>#DIV/0!</v>
      </c>
      <c r="R13" s="372" t="e">
        <f t="shared" si="1"/>
        <v>#DIV/0!</v>
      </c>
      <c r="S13" s="372" t="e">
        <f t="shared" si="6"/>
        <v>#DIV/0!</v>
      </c>
      <c r="T13" s="373" t="e">
        <f t="shared" si="7"/>
        <v>#DIV/0!</v>
      </c>
    </row>
    <row r="14" spans="1:20" ht="105">
      <c r="A14" s="3" t="s">
        <v>372</v>
      </c>
      <c r="B14" s="33"/>
      <c r="C14" s="33"/>
      <c r="D14" s="1">
        <f t="shared" si="2"/>
        <v>0</v>
      </c>
      <c r="E14" s="8" t="e">
        <f t="shared" si="0"/>
        <v>#DIV/0!</v>
      </c>
      <c r="F14" s="33"/>
      <c r="G14" s="33"/>
      <c r="H14" s="1">
        <f t="shared" si="3"/>
        <v>0</v>
      </c>
      <c r="I14" s="8" t="e">
        <f t="shared" si="4"/>
        <v>#DIV/0!</v>
      </c>
      <c r="P14" s="97" t="s">
        <v>372</v>
      </c>
      <c r="Q14" s="372" t="e">
        <f t="shared" si="5"/>
        <v>#DIV/0!</v>
      </c>
      <c r="R14" s="372" t="e">
        <f t="shared" si="1"/>
        <v>#DIV/0!</v>
      </c>
      <c r="S14" s="372" t="e">
        <f t="shared" si="6"/>
        <v>#DIV/0!</v>
      </c>
      <c r="T14" s="373" t="e">
        <f t="shared" si="7"/>
        <v>#DIV/0!</v>
      </c>
    </row>
    <row r="15" spans="1:20" ht="45">
      <c r="A15" s="3" t="s">
        <v>373</v>
      </c>
      <c r="B15" s="33"/>
      <c r="C15" s="33"/>
      <c r="D15" s="1">
        <f t="shared" si="2"/>
        <v>0</v>
      </c>
      <c r="E15" s="8" t="e">
        <f t="shared" si="0"/>
        <v>#DIV/0!</v>
      </c>
      <c r="F15" s="33"/>
      <c r="G15" s="33"/>
      <c r="H15" s="1">
        <f t="shared" si="3"/>
        <v>0</v>
      </c>
      <c r="I15" s="8" t="e">
        <f t="shared" si="4"/>
        <v>#DIV/0!</v>
      </c>
      <c r="P15" s="97" t="s">
        <v>373</v>
      </c>
      <c r="Q15" s="372" t="e">
        <f t="shared" si="5"/>
        <v>#DIV/0!</v>
      </c>
      <c r="R15" s="374" t="e">
        <f t="shared" si="1"/>
        <v>#DIV/0!</v>
      </c>
      <c r="S15" s="372" t="e">
        <f t="shared" si="6"/>
        <v>#DIV/0!</v>
      </c>
      <c r="T15" s="373" t="e">
        <f t="shared" si="7"/>
        <v>#DIV/0!</v>
      </c>
    </row>
    <row r="16" spans="1:20" ht="45">
      <c r="A16" s="3" t="s">
        <v>374</v>
      </c>
      <c r="B16" s="33"/>
      <c r="C16" s="33"/>
      <c r="D16" s="1">
        <f t="shared" si="2"/>
        <v>0</v>
      </c>
      <c r="E16" s="8" t="e">
        <f t="shared" si="0"/>
        <v>#DIV/0!</v>
      </c>
      <c r="F16" s="33"/>
      <c r="G16" s="33"/>
      <c r="H16" s="1">
        <f t="shared" si="3"/>
        <v>0</v>
      </c>
      <c r="I16" s="8" t="e">
        <f t="shared" si="4"/>
        <v>#DIV/0!</v>
      </c>
      <c r="P16" s="97" t="s">
        <v>374</v>
      </c>
      <c r="Q16" s="372" t="e">
        <f t="shared" si="5"/>
        <v>#DIV/0!</v>
      </c>
      <c r="R16" s="374" t="e">
        <f t="shared" si="1"/>
        <v>#DIV/0!</v>
      </c>
      <c r="S16" s="372" t="e">
        <f t="shared" si="6"/>
        <v>#DIV/0!</v>
      </c>
      <c r="T16" s="373" t="e">
        <f t="shared" si="7"/>
        <v>#DIV/0!</v>
      </c>
    </row>
    <row r="17" spans="1:20" ht="30.75" thickBot="1">
      <c r="A17" s="48" t="s">
        <v>375</v>
      </c>
      <c r="B17" s="50"/>
      <c r="C17" s="50"/>
      <c r="D17" s="1">
        <f t="shared" si="2"/>
        <v>0</v>
      </c>
      <c r="E17" s="8" t="e">
        <f t="shared" si="0"/>
        <v>#DIV/0!</v>
      </c>
      <c r="F17" s="33"/>
      <c r="G17" s="33"/>
      <c r="H17" s="1">
        <f t="shared" si="3"/>
        <v>0</v>
      </c>
      <c r="I17" s="8" t="e">
        <f t="shared" si="4"/>
        <v>#DIV/0!</v>
      </c>
      <c r="P17" s="98" t="s">
        <v>375</v>
      </c>
      <c r="Q17" s="375" t="e">
        <f>C17/$C$18</f>
        <v>#DIV/0!</v>
      </c>
      <c r="R17" s="375" t="e">
        <f t="shared" si="1"/>
        <v>#DIV/0!</v>
      </c>
      <c r="S17" s="375" t="e">
        <f t="shared" si="6"/>
        <v>#DIV/0!</v>
      </c>
      <c r="T17" s="376" t="e">
        <f t="shared" si="7"/>
        <v>#DIV/0!</v>
      </c>
    </row>
    <row r="18" spans="1:20" ht="15.75" thickTop="1">
      <c r="A18" s="1" t="s">
        <v>309</v>
      </c>
      <c r="B18" s="1">
        <f>SUM(B7:B17)</f>
        <v>0</v>
      </c>
      <c r="C18" s="1">
        <f>SUM(C7:C17)</f>
        <v>0</v>
      </c>
      <c r="D18" s="1">
        <f>SUM(D9:D17)</f>
        <v>0</v>
      </c>
      <c r="E18" s="1"/>
      <c r="F18" s="1">
        <f>SUM(F7:F17)</f>
        <v>0</v>
      </c>
      <c r="G18" s="1">
        <f>SUM(G7:G17)</f>
        <v>0</v>
      </c>
      <c r="H18" s="1">
        <f>SUM(H9:H17)</f>
        <v>0</v>
      </c>
      <c r="I18" s="1"/>
    </row>
  </sheetData>
  <sheetProtection algorithmName="SHA-512" hashValue="VmRld3S6ZmZDZpAi2SU3HdTsQRiTeT2Xkg6FdUFjpanpKbGxbO+mC0lcOInpFGeQ5LaGrPalo+M7KzjQlv6OSQ==" saltValue="j9cR0WfmcaDia/pPk6Kxpg==" spinCount="100000" sheet="1" objects="1" scenarios="1"/>
  <mergeCells count="6">
    <mergeCell ref="A1:I1"/>
    <mergeCell ref="J10:O10"/>
    <mergeCell ref="B7:E7"/>
    <mergeCell ref="F7:I7"/>
    <mergeCell ref="A4:I4"/>
    <mergeCell ref="A5:I5"/>
  </mergeCells>
  <phoneticPr fontId="8" type="noConversion"/>
  <pageMargins left="0.38" right="0.31" top="0.75" bottom="0.75" header="0.3" footer="0.3"/>
  <pageSetup scale="5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04"/>
  <sheetViews>
    <sheetView view="pageLayout" zoomScaleNormal="100" workbookViewId="0">
      <selection activeCell="L163" sqref="L163"/>
    </sheetView>
  </sheetViews>
  <sheetFormatPr defaultRowHeight="15"/>
  <sheetData>
    <row r="1" spans="1:11" ht="15.75">
      <c r="A1" s="233" t="s">
        <v>2</v>
      </c>
      <c r="B1" s="233"/>
      <c r="C1" s="233"/>
      <c r="D1" s="233"/>
      <c r="E1" s="285"/>
      <c r="F1" s="285"/>
      <c r="G1" s="285"/>
      <c r="H1" s="285"/>
      <c r="I1" s="285"/>
      <c r="J1" s="285"/>
      <c r="K1" s="285"/>
    </row>
    <row r="2" spans="1:11" ht="75">
      <c r="A2" s="170"/>
      <c r="B2" s="171" t="s">
        <v>3</v>
      </c>
      <c r="C2" s="171" t="s">
        <v>4</v>
      </c>
      <c r="D2" s="171" t="s">
        <v>5</v>
      </c>
    </row>
    <row r="3" spans="1:11">
      <c r="A3" s="286" t="s">
        <v>6</v>
      </c>
      <c r="B3" s="287"/>
      <c r="C3" s="287"/>
      <c r="D3" s="288"/>
    </row>
    <row r="4" spans="1:11" ht="30">
      <c r="A4" s="171" t="s">
        <v>7</v>
      </c>
      <c r="B4" s="7" t="e">
        <f>'3-Cost'!L20</f>
        <v>#DIV/0!</v>
      </c>
      <c r="C4" s="7" t="e">
        <f>'3-Cost'!N20</f>
        <v>#DIV/0!</v>
      </c>
      <c r="D4" s="10" t="e">
        <f>'2-Performance'!E152</f>
        <v>#DIV/0!</v>
      </c>
    </row>
    <row r="5" spans="1:11">
      <c r="A5" s="171" t="s">
        <v>8</v>
      </c>
      <c r="B5" s="7" t="e">
        <f>'3-Cost'!L31</f>
        <v>#DIV/0!</v>
      </c>
      <c r="C5" s="7" t="e">
        <f>'3-Cost'!N31</f>
        <v>#DIV/0!</v>
      </c>
      <c r="D5" s="10" t="e">
        <f>'2-Performance'!E153</f>
        <v>#DIV/0!</v>
      </c>
    </row>
    <row r="6" spans="1:11">
      <c r="A6" s="234" t="s">
        <v>9</v>
      </c>
      <c r="B6" s="287"/>
      <c r="C6" s="287"/>
      <c r="D6" s="288"/>
    </row>
    <row r="7" spans="1:11" ht="30">
      <c r="A7" s="171" t="s">
        <v>7</v>
      </c>
      <c r="B7" s="7" t="e">
        <f>'3-Cost'!L43</f>
        <v>#DIV/0!</v>
      </c>
      <c r="C7" s="7" t="e">
        <f>'3-Cost'!N43</f>
        <v>#DIV/0!</v>
      </c>
      <c r="D7" s="10" t="e">
        <f>'2-Performance'!L152</f>
        <v>#DIV/0!</v>
      </c>
    </row>
    <row r="8" spans="1:11">
      <c r="A8" s="171" t="s">
        <v>8</v>
      </c>
      <c r="B8" s="7" t="e">
        <f>'3-Cost'!L54</f>
        <v>#DIV/0!</v>
      </c>
      <c r="C8" s="7" t="e">
        <f>'3-Cost'!N54</f>
        <v>#DIV/0!</v>
      </c>
      <c r="D8" s="10" t="e">
        <f>'2-Performance'!L153</f>
        <v>#DIV/0!</v>
      </c>
    </row>
    <row r="9" spans="1:11">
      <c r="A9" s="234" t="s">
        <v>10</v>
      </c>
      <c r="B9" s="287"/>
      <c r="C9" s="287"/>
      <c r="D9" s="288"/>
    </row>
    <row r="10" spans="1:11" ht="30">
      <c r="A10" s="171" t="s">
        <v>7</v>
      </c>
      <c r="B10" s="7" t="e">
        <f>'3-Cost'!L66</f>
        <v>#DIV/0!</v>
      </c>
      <c r="C10" s="7" t="e">
        <f>'3-Cost'!N66</f>
        <v>#DIV/0!</v>
      </c>
      <c r="D10" s="10" t="e">
        <f>'2-Performance'!E156</f>
        <v>#DIV/0!</v>
      </c>
    </row>
    <row r="11" spans="1:11">
      <c r="A11" s="171" t="s">
        <v>11</v>
      </c>
      <c r="B11" s="7" t="e">
        <f>'3-Cost'!L77</f>
        <v>#DIV/0!</v>
      </c>
      <c r="C11" s="7" t="e">
        <f>'3-Cost'!N77</f>
        <v>#DIV/0!</v>
      </c>
      <c r="D11" s="10" t="e">
        <f>'2-Performance'!E157</f>
        <v>#DIV/0!</v>
      </c>
    </row>
    <row r="12" spans="1:11">
      <c r="A12" s="172"/>
      <c r="B12" s="6"/>
      <c r="C12" s="6"/>
      <c r="D12" s="16"/>
    </row>
    <row r="13" spans="1:11">
      <c r="A13" s="172"/>
      <c r="B13" s="6"/>
      <c r="C13" s="6"/>
      <c r="D13" s="16"/>
    </row>
    <row r="14" spans="1:11">
      <c r="A14" s="172"/>
      <c r="B14" s="6"/>
      <c r="C14" s="6"/>
      <c r="D14" s="16"/>
    </row>
    <row r="15" spans="1:11">
      <c r="A15" s="172"/>
      <c r="B15" s="6"/>
      <c r="C15" s="6"/>
      <c r="D15" s="16"/>
    </row>
    <row r="16" spans="1:11">
      <c r="A16" s="172"/>
      <c r="B16" s="6"/>
      <c r="C16" s="6"/>
      <c r="D16" s="16"/>
    </row>
    <row r="17" spans="1:4">
      <c r="A17" s="172"/>
      <c r="B17" s="6"/>
      <c r="C17" s="6"/>
      <c r="D17" s="16"/>
    </row>
    <row r="18" spans="1:4">
      <c r="A18" s="172"/>
      <c r="B18" s="6"/>
      <c r="C18" s="6"/>
      <c r="D18" s="16"/>
    </row>
    <row r="19" spans="1:4">
      <c r="A19" s="172"/>
      <c r="B19" s="6"/>
      <c r="C19" s="6"/>
      <c r="D19" s="16"/>
    </row>
    <row r="20" spans="1:4">
      <c r="A20" s="172"/>
      <c r="B20" s="6"/>
      <c r="C20" s="6"/>
      <c r="D20" s="16"/>
    </row>
    <row r="21" spans="1:4">
      <c r="A21" s="172"/>
      <c r="B21" s="6"/>
      <c r="C21" s="6"/>
      <c r="D21" s="16"/>
    </row>
    <row r="22" spans="1:4">
      <c r="A22" s="172"/>
      <c r="B22" s="6"/>
      <c r="C22" s="6"/>
      <c r="D22" s="16"/>
    </row>
    <row r="23" spans="1:4">
      <c r="A23" s="172"/>
      <c r="B23" s="6"/>
      <c r="C23" s="6"/>
      <c r="D23" s="16"/>
    </row>
    <row r="24" spans="1:4">
      <c r="A24" s="172"/>
      <c r="B24" s="6"/>
      <c r="C24" s="6"/>
      <c r="D24" s="16"/>
    </row>
    <row r="25" spans="1:4">
      <c r="A25" s="172"/>
      <c r="B25" s="6"/>
      <c r="C25" s="6"/>
      <c r="D25" s="16"/>
    </row>
    <row r="26" spans="1:4">
      <c r="A26" s="172"/>
      <c r="B26" s="6"/>
      <c r="C26" s="6"/>
      <c r="D26" s="16"/>
    </row>
    <row r="27" spans="1:4">
      <c r="A27" s="172"/>
      <c r="B27" s="6"/>
      <c r="C27" s="6"/>
      <c r="D27" s="16"/>
    </row>
    <row r="28" spans="1:4">
      <c r="A28" s="172"/>
      <c r="B28" s="6"/>
      <c r="C28" s="6"/>
      <c r="D28" s="16"/>
    </row>
    <row r="29" spans="1:4">
      <c r="A29" s="172"/>
      <c r="B29" s="6"/>
      <c r="C29" s="6"/>
      <c r="D29" s="16"/>
    </row>
    <row r="30" spans="1:4">
      <c r="A30" s="172"/>
      <c r="B30" s="6"/>
      <c r="C30" s="6"/>
      <c r="D30" s="16"/>
    </row>
    <row r="31" spans="1:4">
      <c r="A31" s="172"/>
      <c r="B31" s="6"/>
      <c r="C31" s="6"/>
      <c r="D31" s="16"/>
    </row>
    <row r="32" spans="1:4">
      <c r="A32" s="172"/>
      <c r="B32" s="6"/>
      <c r="C32" s="6"/>
      <c r="D32" s="16"/>
    </row>
    <row r="33" spans="1:11">
      <c r="A33" s="172"/>
      <c r="B33" s="6"/>
      <c r="C33" s="6"/>
      <c r="D33" s="16"/>
    </row>
    <row r="34" spans="1:11">
      <c r="A34" s="172"/>
      <c r="B34" s="6"/>
      <c r="C34" s="6"/>
      <c r="D34" s="16"/>
    </row>
    <row r="35" spans="1:11">
      <c r="A35" s="172"/>
      <c r="B35" s="6"/>
      <c r="C35" s="6"/>
      <c r="D35" s="16"/>
    </row>
    <row r="36" spans="1:11">
      <c r="A36" s="172"/>
      <c r="B36" s="6"/>
      <c r="C36" s="6"/>
      <c r="D36" s="16"/>
    </row>
    <row r="37" spans="1:11">
      <c r="A37" s="172"/>
      <c r="B37" s="6"/>
      <c r="C37" s="6"/>
      <c r="D37" s="16"/>
    </row>
    <row r="38" spans="1:11">
      <c r="A38" s="172"/>
      <c r="B38" s="6"/>
      <c r="C38" s="6"/>
      <c r="D38" s="16"/>
    </row>
    <row r="39" spans="1:11">
      <c r="A39" s="172"/>
      <c r="B39" s="6"/>
      <c r="C39" s="6"/>
      <c r="D39" s="16"/>
    </row>
    <row r="40" spans="1:11" ht="15.75">
      <c r="A40" s="233" t="s">
        <v>12</v>
      </c>
      <c r="B40" s="233"/>
      <c r="C40" s="233"/>
      <c r="D40" s="233"/>
      <c r="E40" s="233"/>
      <c r="F40" s="233"/>
      <c r="G40" s="233"/>
      <c r="H40" s="233"/>
      <c r="I40" s="233"/>
      <c r="J40" s="285"/>
      <c r="K40" s="285"/>
    </row>
    <row r="41" spans="1:11">
      <c r="A41" s="231" t="s">
        <v>13</v>
      </c>
      <c r="B41" s="231"/>
      <c r="C41" s="231"/>
      <c r="D41" s="231"/>
      <c r="E41" s="231"/>
      <c r="F41" s="231"/>
      <c r="G41" s="231"/>
      <c r="H41" s="231"/>
      <c r="I41" s="231"/>
      <c r="J41" s="231"/>
      <c r="K41" s="231"/>
    </row>
    <row r="42" spans="1:11">
      <c r="A42" s="231"/>
      <c r="B42" s="231"/>
      <c r="C42" s="231"/>
      <c r="D42" s="231"/>
      <c r="E42" s="231"/>
      <c r="F42" s="231"/>
      <c r="G42" s="231"/>
      <c r="H42" s="231"/>
      <c r="I42" s="231"/>
      <c r="J42" s="231"/>
      <c r="K42" s="231"/>
    </row>
    <row r="180" spans="1:11" ht="15.75">
      <c r="A180" s="233" t="s">
        <v>14</v>
      </c>
      <c r="B180" s="233"/>
      <c r="C180" s="233"/>
      <c r="D180" s="233"/>
      <c r="E180" s="233"/>
      <c r="F180" s="233"/>
      <c r="G180" s="233"/>
      <c r="H180" s="233"/>
      <c r="I180" s="233"/>
      <c r="J180" s="233"/>
      <c r="K180" s="233"/>
    </row>
    <row r="181" spans="1:11">
      <c r="A181" s="231" t="s">
        <v>15</v>
      </c>
      <c r="B181" s="231"/>
      <c r="C181" s="231"/>
      <c r="D181" s="231"/>
      <c r="E181" s="231"/>
      <c r="F181" s="231"/>
      <c r="G181" s="231"/>
      <c r="H181" s="231"/>
      <c r="I181" s="231"/>
      <c r="J181" s="231"/>
      <c r="K181" s="231"/>
    </row>
    <row r="182" spans="1:11">
      <c r="A182" s="231"/>
      <c r="B182" s="231"/>
      <c r="C182" s="231"/>
      <c r="D182" s="231"/>
      <c r="E182" s="231"/>
      <c r="F182" s="231"/>
      <c r="G182" s="231"/>
      <c r="H182" s="231"/>
      <c r="I182" s="231"/>
      <c r="J182" s="231"/>
      <c r="K182" s="231"/>
    </row>
    <row r="183" spans="1:11">
      <c r="A183" s="231"/>
      <c r="B183" s="231"/>
      <c r="C183" s="231"/>
      <c r="D183" s="231"/>
      <c r="E183" s="231"/>
      <c r="F183" s="231"/>
      <c r="G183" s="231"/>
      <c r="H183" s="231"/>
      <c r="I183" s="231"/>
      <c r="J183" s="231"/>
      <c r="K183" s="231"/>
    </row>
    <row r="320" spans="1:11" ht="15.75">
      <c r="A320" s="233" t="s">
        <v>16</v>
      </c>
      <c r="B320" s="233"/>
      <c r="C320" s="233"/>
      <c r="D320" s="233"/>
      <c r="E320" s="233"/>
      <c r="F320" s="233"/>
      <c r="G320" s="233"/>
      <c r="H320" s="233"/>
      <c r="I320" s="233"/>
      <c r="J320" s="233"/>
      <c r="K320" s="233"/>
    </row>
    <row r="321" spans="1:11">
      <c r="A321" s="231" t="s">
        <v>17</v>
      </c>
      <c r="B321" s="231"/>
      <c r="C321" s="231"/>
      <c r="D321" s="231"/>
      <c r="E321" s="231"/>
      <c r="F321" s="231"/>
      <c r="G321" s="231"/>
      <c r="H321" s="231"/>
      <c r="I321" s="231"/>
      <c r="J321" s="231"/>
      <c r="K321" s="231"/>
    </row>
    <row r="322" spans="1:11">
      <c r="A322" s="231"/>
      <c r="B322" s="231"/>
      <c r="C322" s="231"/>
      <c r="D322" s="231"/>
      <c r="E322" s="231"/>
      <c r="F322" s="231"/>
      <c r="G322" s="231"/>
      <c r="H322" s="231"/>
      <c r="I322" s="231"/>
      <c r="J322" s="231"/>
      <c r="K322" s="231"/>
    </row>
    <row r="323" spans="1:11">
      <c r="A323" s="231"/>
      <c r="B323" s="231"/>
      <c r="C323" s="231"/>
      <c r="D323" s="231"/>
      <c r="E323" s="231"/>
      <c r="F323" s="231"/>
      <c r="G323" s="231"/>
      <c r="H323" s="231"/>
      <c r="I323" s="231"/>
      <c r="J323" s="231"/>
      <c r="K323" s="231"/>
    </row>
    <row r="366" spans="1:11" ht="15.75">
      <c r="A366" s="233" t="s">
        <v>18</v>
      </c>
      <c r="B366" s="233"/>
      <c r="C366" s="233"/>
      <c r="D366" s="233"/>
      <c r="E366" s="233"/>
      <c r="F366" s="233"/>
      <c r="G366" s="233"/>
      <c r="H366" s="233"/>
      <c r="I366" s="233"/>
      <c r="J366" s="233"/>
      <c r="K366" s="233"/>
    </row>
    <row r="367" spans="1:11">
      <c r="A367" s="231" t="s">
        <v>19</v>
      </c>
      <c r="B367" s="231"/>
      <c r="C367" s="231"/>
      <c r="D367" s="231"/>
      <c r="E367" s="231"/>
      <c r="F367" s="231"/>
      <c r="G367" s="231"/>
      <c r="H367" s="231"/>
      <c r="I367" s="231"/>
      <c r="J367" s="231"/>
      <c r="K367" s="231"/>
    </row>
    <row r="368" spans="1:11">
      <c r="A368" s="231"/>
      <c r="B368" s="231"/>
      <c r="C368" s="231"/>
      <c r="D368" s="231"/>
      <c r="E368" s="231"/>
      <c r="F368" s="231"/>
      <c r="G368" s="231"/>
      <c r="H368" s="231"/>
      <c r="I368" s="231"/>
      <c r="J368" s="231"/>
      <c r="K368" s="231"/>
    </row>
    <row r="369" spans="1:11">
      <c r="A369" s="231"/>
      <c r="B369" s="231"/>
      <c r="C369" s="231"/>
      <c r="D369" s="231"/>
      <c r="E369" s="231"/>
      <c r="F369" s="231"/>
      <c r="G369" s="231"/>
      <c r="H369" s="231"/>
      <c r="I369" s="231"/>
      <c r="J369" s="231"/>
      <c r="K369" s="231"/>
    </row>
    <row r="370" spans="1:11">
      <c r="A370" s="231"/>
      <c r="B370" s="231"/>
      <c r="C370" s="231"/>
      <c r="D370" s="231"/>
      <c r="E370" s="231"/>
      <c r="F370" s="231"/>
      <c r="G370" s="231"/>
      <c r="H370" s="231"/>
      <c r="I370" s="231"/>
      <c r="J370" s="231"/>
      <c r="K370" s="231"/>
    </row>
    <row r="412" spans="1:11" ht="15.75">
      <c r="A412" s="233" t="s">
        <v>20</v>
      </c>
      <c r="B412" s="233"/>
      <c r="C412" s="233"/>
      <c r="D412" s="233"/>
      <c r="E412" s="233"/>
      <c r="F412" s="233"/>
      <c r="G412" s="233"/>
      <c r="H412" s="233"/>
      <c r="I412" s="233"/>
      <c r="J412" s="233"/>
      <c r="K412" s="233"/>
    </row>
    <row r="413" spans="1:11">
      <c r="A413" s="231" t="s">
        <v>21</v>
      </c>
      <c r="B413" s="231"/>
      <c r="C413" s="231"/>
      <c r="D413" s="231"/>
      <c r="E413" s="231"/>
      <c r="F413" s="231"/>
      <c r="G413" s="231"/>
      <c r="H413" s="231"/>
      <c r="I413" s="231"/>
      <c r="J413" s="231"/>
      <c r="K413" s="231"/>
    </row>
    <row r="458" spans="1:11" ht="15.75">
      <c r="A458" s="235" t="s">
        <v>22</v>
      </c>
      <c r="B458" s="235"/>
      <c r="C458" s="235"/>
      <c r="D458" s="235"/>
      <c r="E458" s="235"/>
      <c r="F458" s="235"/>
      <c r="G458" s="235"/>
      <c r="H458" s="235"/>
      <c r="I458" s="235"/>
      <c r="J458" s="235"/>
      <c r="K458" s="235"/>
    </row>
    <row r="504" spans="1:11" ht="15.75">
      <c r="A504" s="233" t="s">
        <v>23</v>
      </c>
      <c r="B504" s="233"/>
      <c r="C504" s="233"/>
      <c r="D504" s="233"/>
      <c r="E504" s="233"/>
      <c r="F504" s="233"/>
      <c r="G504" s="233"/>
      <c r="H504" s="233"/>
      <c r="I504" s="233"/>
      <c r="J504" s="233"/>
      <c r="K504" s="233"/>
    </row>
  </sheetData>
  <mergeCells count="16">
    <mergeCell ref="A504:K504"/>
    <mergeCell ref="A3:D3"/>
    <mergeCell ref="A6:D6"/>
    <mergeCell ref="A9:D9"/>
    <mergeCell ref="A1:K1"/>
    <mergeCell ref="A40:K40"/>
    <mergeCell ref="A41:K42"/>
    <mergeCell ref="A181:K183"/>
    <mergeCell ref="A321:K323"/>
    <mergeCell ref="A367:K370"/>
    <mergeCell ref="A413:K413"/>
    <mergeCell ref="A180:K180"/>
    <mergeCell ref="A320:K320"/>
    <mergeCell ref="A366:K366"/>
    <mergeCell ref="A412:K412"/>
    <mergeCell ref="A458:K458"/>
  </mergeCells>
  <pageMargins left="0.25" right="0.25" top="0.75" bottom="0.75" header="0.3" footer="0.3"/>
  <pageSetup orientation="portrait" r:id="rId1"/>
  <headerFooter>
    <oddHeader>&amp;C&amp;14Systems Graphs</oddHeader>
    <oddFooter>&amp;R&amp;P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63"/>
  <sheetViews>
    <sheetView view="pageLayout" topLeftCell="A13" zoomScaleNormal="100" workbookViewId="0">
      <selection activeCell="D5" sqref="D5"/>
    </sheetView>
  </sheetViews>
  <sheetFormatPr defaultRowHeight="15"/>
  <sheetData>
    <row r="1" spans="1:9" ht="15.75">
      <c r="A1" s="233" t="s">
        <v>24</v>
      </c>
      <c r="B1" s="235"/>
      <c r="C1" s="235"/>
      <c r="D1" s="235"/>
      <c r="E1" s="235"/>
      <c r="F1" s="235"/>
      <c r="G1" s="235"/>
      <c r="H1" s="235"/>
      <c r="I1" s="235"/>
    </row>
    <row r="2" spans="1:9">
      <c r="A2" s="231" t="s">
        <v>25</v>
      </c>
      <c r="B2" s="231"/>
      <c r="C2" s="231"/>
      <c r="D2" s="231"/>
      <c r="E2" s="231"/>
      <c r="F2" s="231"/>
      <c r="G2" s="231"/>
      <c r="H2" s="231"/>
      <c r="I2" s="231"/>
    </row>
    <row r="3" spans="1:9">
      <c r="A3" s="231"/>
      <c r="B3" s="231"/>
      <c r="C3" s="231"/>
      <c r="D3" s="231"/>
      <c r="E3" s="231"/>
      <c r="F3" s="231"/>
      <c r="G3" s="231"/>
      <c r="H3" s="231"/>
      <c r="I3" s="231"/>
    </row>
    <row r="4" spans="1:9">
      <c r="A4" s="231"/>
      <c r="B4" s="231"/>
      <c r="C4" s="231"/>
      <c r="D4" s="231"/>
      <c r="E4" s="231"/>
      <c r="F4" s="231"/>
      <c r="G4" s="231"/>
      <c r="H4" s="231"/>
      <c r="I4" s="231"/>
    </row>
    <row r="157" spans="1:9" ht="15.75">
      <c r="A157" s="236" t="s">
        <v>18</v>
      </c>
      <c r="B157" s="236"/>
      <c r="C157" s="236"/>
      <c r="D157" s="236"/>
      <c r="E157" s="236"/>
      <c r="F157" s="236"/>
      <c r="G157" s="236"/>
      <c r="H157" s="236"/>
      <c r="I157" s="236"/>
    </row>
    <row r="158" spans="1:9">
      <c r="A158" s="231" t="s">
        <v>26</v>
      </c>
      <c r="B158" s="231"/>
      <c r="C158" s="231"/>
      <c r="D158" s="231"/>
      <c r="E158" s="231"/>
      <c r="F158" s="231"/>
      <c r="G158" s="231"/>
      <c r="H158" s="231"/>
      <c r="I158" s="231"/>
    </row>
    <row r="159" spans="1:9">
      <c r="A159" s="231"/>
      <c r="B159" s="231"/>
      <c r="C159" s="231"/>
      <c r="D159" s="231"/>
      <c r="E159" s="231"/>
      <c r="F159" s="231"/>
      <c r="G159" s="231"/>
      <c r="H159" s="231"/>
      <c r="I159" s="231"/>
    </row>
    <row r="160" spans="1:9">
      <c r="A160" s="231"/>
      <c r="B160" s="231"/>
      <c r="C160" s="231"/>
      <c r="D160" s="231"/>
      <c r="E160" s="231"/>
      <c r="F160" s="231"/>
      <c r="G160" s="231"/>
      <c r="H160" s="231"/>
      <c r="I160" s="231"/>
    </row>
    <row r="161" spans="1:9">
      <c r="A161" s="231"/>
      <c r="B161" s="231"/>
      <c r="C161" s="231"/>
      <c r="D161" s="231"/>
      <c r="E161" s="231"/>
      <c r="F161" s="231"/>
      <c r="G161" s="231"/>
      <c r="H161" s="231"/>
      <c r="I161" s="231"/>
    </row>
    <row r="162" spans="1:9">
      <c r="A162" s="231"/>
      <c r="B162" s="231"/>
      <c r="C162" s="231"/>
      <c r="D162" s="231"/>
      <c r="E162" s="231"/>
      <c r="F162" s="231"/>
      <c r="G162" s="231"/>
      <c r="H162" s="231"/>
      <c r="I162" s="231"/>
    </row>
    <row r="163" spans="1:9">
      <c r="A163" s="231"/>
      <c r="B163" s="231"/>
      <c r="C163" s="231"/>
      <c r="D163" s="231"/>
      <c r="E163" s="231"/>
      <c r="F163" s="231"/>
      <c r="G163" s="231"/>
      <c r="H163" s="231"/>
      <c r="I163" s="231"/>
    </row>
  </sheetData>
  <mergeCells count="4">
    <mergeCell ref="A1:I1"/>
    <mergeCell ref="A2:I4"/>
    <mergeCell ref="A157:I157"/>
    <mergeCell ref="A158:I163"/>
  </mergeCells>
  <pageMargins left="0.7" right="0.7" top="0.75" bottom="0.75" header="0.3" footer="0.3"/>
  <pageSetup orientation="portrait" r:id="rId1"/>
  <headerFooter>
    <oddHeader>&amp;C&amp;14Program Graphs</oddHeader>
    <oddFooter>&amp;R&amp;P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95"/>
  <sheetViews>
    <sheetView zoomScaleNormal="100" workbookViewId="0">
      <selection activeCell="O17" sqref="O17"/>
    </sheetView>
  </sheetViews>
  <sheetFormatPr defaultRowHeight="15"/>
  <sheetData>
    <row r="1" spans="1:13" ht="21">
      <c r="A1" s="237" t="s">
        <v>27</v>
      </c>
      <c r="B1" s="237"/>
      <c r="C1" s="237"/>
      <c r="D1" s="237"/>
      <c r="E1" s="237"/>
      <c r="F1" s="237"/>
      <c r="G1" s="237"/>
      <c r="H1" s="237"/>
      <c r="I1" s="237"/>
      <c r="J1" s="237"/>
      <c r="K1" s="237"/>
      <c r="L1" s="237"/>
      <c r="M1" s="237"/>
    </row>
    <row r="2" spans="1:13">
      <c r="A2" s="289" t="s">
        <v>28</v>
      </c>
      <c r="B2" s="285"/>
      <c r="C2" s="285"/>
      <c r="D2" s="285"/>
      <c r="E2" s="285"/>
      <c r="F2" s="285"/>
      <c r="G2" s="285"/>
      <c r="H2" s="285"/>
      <c r="I2" s="285"/>
      <c r="J2" s="285"/>
      <c r="K2" s="285"/>
      <c r="L2" s="285"/>
      <c r="M2" s="285"/>
    </row>
    <row r="3" spans="1:13">
      <c r="A3" s="191"/>
      <c r="B3" s="290" t="s">
        <v>29</v>
      </c>
      <c r="C3" s="285"/>
      <c r="D3" s="285"/>
      <c r="E3" s="285"/>
      <c r="F3" s="285"/>
      <c r="G3" s="285"/>
      <c r="H3" s="285"/>
      <c r="I3" s="285"/>
      <c r="J3" s="285"/>
      <c r="K3" s="285"/>
      <c r="L3" s="285"/>
      <c r="M3" s="285"/>
    </row>
    <row r="4" spans="1:13">
      <c r="A4" s="191">
        <v>0.8</v>
      </c>
      <c r="B4" s="290" t="s">
        <v>30</v>
      </c>
      <c r="C4" s="285"/>
      <c r="D4" s="285"/>
      <c r="E4" s="285"/>
      <c r="F4" s="285"/>
      <c r="G4" s="285"/>
      <c r="H4" s="285"/>
      <c r="I4" s="285"/>
      <c r="J4" s="285"/>
      <c r="K4" s="285"/>
      <c r="L4" s="285"/>
      <c r="M4" s="285"/>
    </row>
    <row r="5" spans="1:13">
      <c r="A5" s="191">
        <v>0.8</v>
      </c>
      <c r="B5" s="290" t="s">
        <v>31</v>
      </c>
      <c r="C5" s="285"/>
      <c r="D5" s="285"/>
      <c r="E5" s="285"/>
      <c r="F5" s="285"/>
      <c r="G5" s="285"/>
      <c r="H5" s="285"/>
      <c r="I5" s="285"/>
      <c r="J5" s="285"/>
      <c r="K5" s="285"/>
      <c r="L5" s="285"/>
      <c r="M5" s="285"/>
    </row>
    <row r="6" spans="1:13">
      <c r="A6" s="191"/>
      <c r="B6" s="290" t="s">
        <v>32</v>
      </c>
      <c r="C6" s="285"/>
      <c r="D6" s="285"/>
      <c r="E6" s="285"/>
      <c r="F6" s="285"/>
      <c r="G6" s="285"/>
      <c r="H6" s="285"/>
      <c r="I6" s="285"/>
      <c r="J6" s="285"/>
      <c r="K6" s="285"/>
      <c r="L6" s="285"/>
      <c r="M6" s="285"/>
    </row>
    <row r="7" spans="1:13">
      <c r="A7" s="191">
        <v>0.8</v>
      </c>
      <c r="B7" s="290" t="s">
        <v>33</v>
      </c>
      <c r="C7" s="285"/>
      <c r="D7" s="285"/>
      <c r="E7" s="285"/>
      <c r="F7" s="285"/>
      <c r="G7" s="285"/>
      <c r="H7" s="285"/>
      <c r="I7" s="285"/>
      <c r="J7" s="285"/>
      <c r="K7" s="285"/>
      <c r="L7" s="285"/>
      <c r="M7" s="285"/>
    </row>
    <row r="8" spans="1:13">
      <c r="A8" s="289" t="s">
        <v>34</v>
      </c>
      <c r="B8" s="285"/>
      <c r="C8" s="285"/>
      <c r="D8" s="285"/>
      <c r="E8" s="285"/>
      <c r="F8" s="285"/>
      <c r="G8" s="285"/>
      <c r="H8" s="285"/>
      <c r="I8" s="285"/>
      <c r="J8" s="285"/>
      <c r="K8" s="285"/>
      <c r="L8" s="285"/>
      <c r="M8" s="285"/>
    </row>
    <row r="9" spans="1:13">
      <c r="A9" s="191">
        <v>0.85</v>
      </c>
      <c r="B9" s="290" t="s">
        <v>35</v>
      </c>
      <c r="C9" s="285"/>
      <c r="D9" s="285"/>
      <c r="E9" s="285"/>
      <c r="F9" s="285"/>
      <c r="G9" s="285"/>
      <c r="H9" s="285"/>
      <c r="I9" s="285"/>
      <c r="J9" s="285"/>
      <c r="K9" s="285"/>
      <c r="L9" s="285"/>
      <c r="M9" s="285"/>
    </row>
    <row r="10" spans="1:13">
      <c r="A10" s="191">
        <v>0.85</v>
      </c>
      <c r="B10" s="290" t="s">
        <v>36</v>
      </c>
      <c r="C10" s="285"/>
      <c r="D10" s="285"/>
      <c r="E10" s="285"/>
      <c r="F10" s="285"/>
      <c r="G10" s="285"/>
      <c r="H10" s="285"/>
      <c r="I10" s="285"/>
      <c r="J10" s="285"/>
      <c r="K10" s="285"/>
      <c r="L10" s="285"/>
      <c r="M10" s="285"/>
    </row>
    <row r="11" spans="1:13">
      <c r="A11" s="191">
        <v>0.85</v>
      </c>
      <c r="B11" s="290" t="s">
        <v>37</v>
      </c>
      <c r="C11" s="285"/>
      <c r="D11" s="285"/>
      <c r="E11" s="285"/>
      <c r="F11" s="285"/>
      <c r="G11" s="285"/>
      <c r="H11" s="285"/>
      <c r="I11" s="285"/>
      <c r="J11" s="285"/>
      <c r="K11" s="285"/>
      <c r="L11" s="285"/>
      <c r="M11" s="285"/>
    </row>
    <row r="12" spans="1:13">
      <c r="A12" s="191"/>
      <c r="B12" s="290" t="s">
        <v>38</v>
      </c>
      <c r="C12" s="285"/>
      <c r="D12" s="285"/>
      <c r="E12" s="285"/>
      <c r="F12" s="285"/>
      <c r="G12" s="285"/>
      <c r="H12" s="285"/>
      <c r="I12" s="285"/>
      <c r="J12" s="285"/>
      <c r="K12" s="285"/>
      <c r="L12" s="285"/>
      <c r="M12" s="285"/>
    </row>
    <row r="13" spans="1:13">
      <c r="A13" s="16"/>
    </row>
    <row r="14" spans="1:13">
      <c r="A14" s="240" t="s">
        <v>39</v>
      </c>
      <c r="B14" s="231"/>
      <c r="C14" s="231"/>
      <c r="D14" s="231"/>
      <c r="E14" s="231"/>
      <c r="F14" s="231"/>
      <c r="G14" s="231"/>
      <c r="H14" s="231"/>
      <c r="I14" s="231"/>
      <c r="J14" s="231"/>
      <c r="K14" s="231"/>
      <c r="L14" s="231"/>
      <c r="M14" s="231"/>
    </row>
    <row r="15" spans="1:13">
      <c r="A15" s="231"/>
      <c r="B15" s="231"/>
      <c r="C15" s="231"/>
      <c r="D15" s="231"/>
      <c r="E15" s="231"/>
      <c r="F15" s="231"/>
      <c r="G15" s="231"/>
      <c r="H15" s="231"/>
      <c r="I15" s="231"/>
      <c r="J15" s="231"/>
      <c r="K15" s="231"/>
      <c r="L15" s="231"/>
      <c r="M15" s="231"/>
    </row>
    <row r="16" spans="1:13">
      <c r="A16" s="231"/>
      <c r="B16" s="231"/>
      <c r="C16" s="231"/>
      <c r="D16" s="231"/>
      <c r="E16" s="231"/>
      <c r="F16" s="231"/>
      <c r="G16" s="231"/>
      <c r="H16" s="231"/>
      <c r="I16" s="231"/>
      <c r="J16" s="231"/>
      <c r="K16" s="231"/>
      <c r="L16" s="231"/>
      <c r="M16" s="231"/>
    </row>
    <row r="17" spans="1:13">
      <c r="A17" s="231"/>
      <c r="B17" s="231"/>
      <c r="C17" s="231"/>
      <c r="D17" s="231"/>
      <c r="E17" s="231"/>
      <c r="F17" s="231"/>
      <c r="G17" s="231"/>
      <c r="H17" s="231"/>
      <c r="I17" s="231"/>
      <c r="J17" s="231"/>
      <c r="K17" s="231"/>
      <c r="L17" s="231"/>
      <c r="M17" s="231"/>
    </row>
    <row r="18" spans="1:13">
      <c r="A18" s="15"/>
      <c r="B18" s="15"/>
      <c r="C18" s="15"/>
      <c r="D18" s="15"/>
      <c r="E18" s="15"/>
      <c r="F18" s="15"/>
      <c r="G18" s="15"/>
      <c r="H18" s="15"/>
      <c r="I18" s="15"/>
      <c r="J18" s="15"/>
      <c r="K18" s="15"/>
      <c r="L18" s="15"/>
      <c r="M18" s="15"/>
    </row>
    <row r="19" spans="1:13">
      <c r="A19" s="239" t="s">
        <v>40</v>
      </c>
      <c r="B19" s="239"/>
      <c r="C19" s="239"/>
      <c r="D19" s="239"/>
      <c r="E19" s="239"/>
      <c r="F19" s="239"/>
      <c r="G19" s="239"/>
      <c r="H19" s="239"/>
      <c r="I19" s="239"/>
      <c r="J19" s="239"/>
      <c r="K19" s="239"/>
      <c r="L19" s="239"/>
      <c r="M19" s="239"/>
    </row>
    <row r="95" spans="1:13">
      <c r="A95" s="238" t="s">
        <v>41</v>
      </c>
      <c r="B95" s="238"/>
      <c r="C95" s="238"/>
      <c r="D95" s="238"/>
      <c r="E95" s="238"/>
      <c r="F95" s="238"/>
      <c r="G95" s="238"/>
      <c r="H95" s="238"/>
      <c r="I95" s="238"/>
      <c r="J95" s="238"/>
      <c r="K95" s="238"/>
      <c r="L95" s="238"/>
      <c r="M95" s="238"/>
    </row>
  </sheetData>
  <mergeCells count="15">
    <mergeCell ref="A95:M95"/>
    <mergeCell ref="A19:M19"/>
    <mergeCell ref="A2:M2"/>
    <mergeCell ref="A8:M8"/>
    <mergeCell ref="A14:M17"/>
    <mergeCell ref="B7:M7"/>
    <mergeCell ref="A1:M1"/>
    <mergeCell ref="B9:M9"/>
    <mergeCell ref="B10:M10"/>
    <mergeCell ref="B11:M11"/>
    <mergeCell ref="B12:M12"/>
    <mergeCell ref="B3:M3"/>
    <mergeCell ref="B4:M4"/>
    <mergeCell ref="B6:M6"/>
    <mergeCell ref="B5:M5"/>
  </mergeCells>
  <pageMargins left="0.25" right="0.25"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U71"/>
  <sheetViews>
    <sheetView tabSelected="1" zoomScaleNormal="100" workbookViewId="0">
      <selection activeCell="D9" sqref="D9"/>
    </sheetView>
  </sheetViews>
  <sheetFormatPr defaultRowHeight="15"/>
  <cols>
    <col min="1" max="1" width="17.42578125" customWidth="1"/>
    <col min="2" max="2" width="10.7109375" bestFit="1" customWidth="1"/>
    <col min="3" max="3" width="15" bestFit="1" customWidth="1"/>
    <col min="4" max="5" width="12.85546875" customWidth="1"/>
    <col min="6" max="6" width="11.140625" customWidth="1"/>
    <col min="7" max="7" width="12.140625" customWidth="1"/>
    <col min="8" max="8" width="11.5703125" customWidth="1"/>
    <col min="9" max="9" width="11" customWidth="1"/>
    <col min="10" max="10" width="10.5703125" customWidth="1"/>
    <col min="11" max="11" width="10.7109375" customWidth="1"/>
    <col min="12" max="12" width="11.85546875" customWidth="1"/>
    <col min="13" max="14" width="12.5703125" customWidth="1"/>
    <col min="15" max="17" width="14.28515625" customWidth="1"/>
    <col min="18" max="19" width="10.85546875" customWidth="1"/>
    <col min="20" max="20" width="11.42578125" customWidth="1"/>
  </cols>
  <sheetData>
    <row r="1" spans="1:17" ht="21">
      <c r="A1" s="241" t="s">
        <v>42</v>
      </c>
      <c r="B1" s="241"/>
      <c r="C1" s="241"/>
      <c r="D1" s="241"/>
      <c r="E1" s="241"/>
      <c r="F1" s="241"/>
      <c r="G1" s="241"/>
      <c r="H1" s="241"/>
      <c r="I1" s="241"/>
      <c r="J1" s="241"/>
      <c r="K1" s="241"/>
      <c r="L1" s="241"/>
      <c r="M1" s="285"/>
      <c r="N1" s="285"/>
    </row>
    <row r="2" spans="1:17" ht="18.75">
      <c r="A2" s="251" t="s">
        <v>43</v>
      </c>
      <c r="B2" s="251"/>
      <c r="C2" s="251"/>
      <c r="D2" s="251"/>
      <c r="E2" s="251"/>
      <c r="F2" s="251"/>
      <c r="G2" s="251"/>
      <c r="H2" s="251"/>
      <c r="I2" s="251"/>
      <c r="J2" s="251"/>
      <c r="K2" s="251"/>
      <c r="L2" s="251"/>
    </row>
    <row r="3" spans="1:17">
      <c r="A3" s="285" t="s">
        <v>44</v>
      </c>
      <c r="B3" s="285"/>
      <c r="C3" s="285"/>
      <c r="D3" s="285"/>
      <c r="E3" s="285"/>
      <c r="F3" s="285"/>
      <c r="G3" s="285"/>
      <c r="H3" s="285"/>
      <c r="I3" s="285"/>
      <c r="J3" s="285"/>
      <c r="K3" s="285"/>
      <c r="L3" s="285"/>
    </row>
    <row r="4" spans="1:17">
      <c r="A4" s="116" t="s">
        <v>45</v>
      </c>
      <c r="B4" s="243" t="s">
        <v>46</v>
      </c>
      <c r="C4" s="244"/>
      <c r="D4" s="244"/>
      <c r="E4" s="244"/>
      <c r="F4" s="244"/>
      <c r="G4" s="244"/>
      <c r="H4" s="244"/>
      <c r="I4" s="244"/>
      <c r="J4" s="244"/>
      <c r="K4" s="244"/>
      <c r="L4" s="244"/>
    </row>
    <row r="5" spans="1:17">
      <c r="A5" s="116"/>
      <c r="B5" s="244"/>
      <c r="C5" s="244"/>
      <c r="D5" s="244"/>
      <c r="E5" s="244"/>
      <c r="F5" s="244"/>
      <c r="G5" s="244"/>
      <c r="H5" s="244"/>
      <c r="I5" s="244"/>
      <c r="J5" s="244"/>
      <c r="K5" s="244"/>
      <c r="L5" s="244"/>
    </row>
    <row r="6" spans="1:17">
      <c r="A6" s="116" t="s">
        <v>47</v>
      </c>
      <c r="B6" s="245" t="s">
        <v>48</v>
      </c>
      <c r="C6" s="246"/>
      <c r="D6" s="246"/>
      <c r="E6" s="246"/>
      <c r="F6" s="246"/>
      <c r="G6" s="246"/>
      <c r="H6" s="246"/>
      <c r="I6" s="246"/>
      <c r="J6" s="246"/>
      <c r="K6" s="246"/>
      <c r="L6" s="246"/>
    </row>
    <row r="7" spans="1:17" ht="15.75" thickBot="1">
      <c r="A7" s="116"/>
      <c r="B7" s="247"/>
      <c r="C7" s="247"/>
      <c r="D7" s="247"/>
      <c r="E7" s="247"/>
      <c r="F7" s="247"/>
      <c r="G7" s="247"/>
      <c r="H7" s="247"/>
      <c r="I7" s="247"/>
      <c r="J7" s="247"/>
      <c r="K7" s="247"/>
      <c r="L7" s="247"/>
    </row>
    <row r="8" spans="1:17" ht="45">
      <c r="A8" s="291"/>
      <c r="B8" s="135" t="s">
        <v>49</v>
      </c>
      <c r="C8" s="292" t="s">
        <v>50</v>
      </c>
      <c r="D8" s="292" t="s">
        <v>51</v>
      </c>
      <c r="E8" s="292" t="s">
        <v>52</v>
      </c>
      <c r="F8" s="292" t="s">
        <v>53</v>
      </c>
      <c r="G8" s="293" t="s">
        <v>54</v>
      </c>
      <c r="H8" s="292" t="s">
        <v>55</v>
      </c>
      <c r="I8" s="292" t="s">
        <v>56</v>
      </c>
      <c r="J8" s="294" t="s">
        <v>57</v>
      </c>
      <c r="K8" s="292" t="s">
        <v>58</v>
      </c>
      <c r="L8" s="295" t="s">
        <v>59</v>
      </c>
      <c r="M8" s="295" t="s">
        <v>60</v>
      </c>
      <c r="O8" s="296" t="s">
        <v>61</v>
      </c>
      <c r="P8" s="292" t="s">
        <v>62</v>
      </c>
      <c r="Q8" s="295" t="s">
        <v>63</v>
      </c>
    </row>
    <row r="9" spans="1:17">
      <c r="A9" s="297" t="s">
        <v>64</v>
      </c>
      <c r="B9" s="12">
        <v>2020</v>
      </c>
      <c r="C9" s="25"/>
      <c r="D9" s="25"/>
      <c r="E9" s="25"/>
      <c r="F9" s="12">
        <f>SUM(C9:E9)</f>
        <v>0</v>
      </c>
      <c r="G9" s="27"/>
      <c r="H9" s="25"/>
      <c r="I9" s="25"/>
      <c r="J9" s="12">
        <f t="shared" ref="J9:J14" si="0">SUM(G9:I9)</f>
        <v>0</v>
      </c>
      <c r="K9" s="12">
        <f t="shared" ref="K9:K14" si="1">J9+F9</f>
        <v>0</v>
      </c>
      <c r="L9" s="146">
        <f>ROUND(J9/3,0)</f>
        <v>0</v>
      </c>
      <c r="M9" s="146">
        <f>+F9+L9</f>
        <v>0</v>
      </c>
      <c r="O9" s="147">
        <f t="shared" ref="O9:Q11" si="2">C9+G9</f>
        <v>0</v>
      </c>
      <c r="P9" s="12">
        <f t="shared" si="2"/>
        <v>0</v>
      </c>
      <c r="Q9" s="148">
        <f t="shared" si="2"/>
        <v>0</v>
      </c>
    </row>
    <row r="10" spans="1:17">
      <c r="A10" s="298"/>
      <c r="B10" s="12">
        <v>2021</v>
      </c>
      <c r="C10" s="25"/>
      <c r="D10" s="25"/>
      <c r="E10" s="25"/>
      <c r="F10" s="12">
        <f>SUM(C10:E10)</f>
        <v>0</v>
      </c>
      <c r="G10" s="27"/>
      <c r="H10" s="25"/>
      <c r="I10" s="25"/>
      <c r="J10" s="12">
        <f t="shared" si="0"/>
        <v>0</v>
      </c>
      <c r="K10" s="12">
        <f t="shared" si="1"/>
        <v>0</v>
      </c>
      <c r="L10" s="146">
        <f>ROUND(J10/3,0)</f>
        <v>0</v>
      </c>
      <c r="M10" s="146">
        <f>+F10+L10</f>
        <v>0</v>
      </c>
      <c r="O10" s="147">
        <f t="shared" si="2"/>
        <v>0</v>
      </c>
      <c r="P10" s="12">
        <f t="shared" si="2"/>
        <v>0</v>
      </c>
      <c r="Q10" s="148">
        <f t="shared" si="2"/>
        <v>0</v>
      </c>
    </row>
    <row r="11" spans="1:17">
      <c r="A11" s="299"/>
      <c r="B11" s="12">
        <v>2022</v>
      </c>
      <c r="C11" s="25"/>
      <c r="D11" s="25"/>
      <c r="E11" s="25"/>
      <c r="F11" s="12">
        <f>SUM(C11:E11)</f>
        <v>0</v>
      </c>
      <c r="G11" s="27"/>
      <c r="H11" s="25"/>
      <c r="I11" s="25"/>
      <c r="J11" s="12">
        <f t="shared" si="0"/>
        <v>0</v>
      </c>
      <c r="K11" s="12">
        <f t="shared" si="1"/>
        <v>0</v>
      </c>
      <c r="L11" s="146">
        <f>ROUND(J11/3,0)</f>
        <v>0</v>
      </c>
      <c r="M11" s="146">
        <f>+F11+L11</f>
        <v>0</v>
      </c>
      <c r="O11" s="147">
        <f t="shared" si="2"/>
        <v>0</v>
      </c>
      <c r="P11" s="12">
        <f t="shared" si="2"/>
        <v>0</v>
      </c>
      <c r="Q11" s="148">
        <f t="shared" si="2"/>
        <v>0</v>
      </c>
    </row>
    <row r="12" spans="1:17">
      <c r="A12" s="297" t="s">
        <v>65</v>
      </c>
      <c r="B12" s="12">
        <v>2019</v>
      </c>
      <c r="C12" s="150"/>
      <c r="D12" s="25"/>
      <c r="E12" s="25"/>
      <c r="F12" s="25"/>
      <c r="G12" s="153"/>
      <c r="H12" s="25"/>
      <c r="I12" s="25"/>
      <c r="J12" s="12">
        <f t="shared" si="0"/>
        <v>0</v>
      </c>
      <c r="K12" s="12">
        <f t="shared" si="1"/>
        <v>0</v>
      </c>
      <c r="L12" s="46"/>
      <c r="M12" s="46"/>
      <c r="O12" s="156"/>
      <c r="P12" s="12">
        <f t="shared" ref="P12:Q14" si="3">D12+H12</f>
        <v>0</v>
      </c>
      <c r="Q12" s="148">
        <f t="shared" si="3"/>
        <v>0</v>
      </c>
    </row>
    <row r="13" spans="1:17">
      <c r="A13" s="298"/>
      <c r="B13" s="12">
        <v>2020</v>
      </c>
      <c r="C13" s="151"/>
      <c r="D13" s="25"/>
      <c r="E13" s="25"/>
      <c r="F13" s="25"/>
      <c r="G13" s="154"/>
      <c r="H13" s="25"/>
      <c r="I13" s="25"/>
      <c r="J13" s="12">
        <f t="shared" si="0"/>
        <v>0</v>
      </c>
      <c r="K13" s="12">
        <f t="shared" si="1"/>
        <v>0</v>
      </c>
      <c r="L13" s="46"/>
      <c r="M13" s="46"/>
      <c r="O13" s="157"/>
      <c r="P13" s="12">
        <f t="shared" si="3"/>
        <v>0</v>
      </c>
      <c r="Q13" s="148">
        <f t="shared" si="3"/>
        <v>0</v>
      </c>
    </row>
    <row r="14" spans="1:17" ht="15.75" thickBot="1">
      <c r="A14" s="300"/>
      <c r="B14" s="12">
        <v>2021</v>
      </c>
      <c r="C14" s="152"/>
      <c r="D14" s="26"/>
      <c r="E14" s="26"/>
      <c r="F14" s="26"/>
      <c r="G14" s="155"/>
      <c r="H14" s="26"/>
      <c r="I14" s="26"/>
      <c r="J14" s="144">
        <f t="shared" si="0"/>
        <v>0</v>
      </c>
      <c r="K14" s="144">
        <f t="shared" si="1"/>
        <v>0</v>
      </c>
      <c r="L14" s="47"/>
      <c r="M14" s="197"/>
      <c r="O14" s="158"/>
      <c r="P14" s="144">
        <f t="shared" si="3"/>
        <v>0</v>
      </c>
      <c r="Q14" s="149">
        <f t="shared" si="3"/>
        <v>0</v>
      </c>
    </row>
    <row r="15" spans="1:17">
      <c r="A15" t="s">
        <v>66</v>
      </c>
      <c r="B15" s="11"/>
    </row>
    <row r="16" spans="1:17" ht="17.25" customHeight="1">
      <c r="A16" s="244"/>
      <c r="B16" s="244"/>
      <c r="C16" s="244"/>
      <c r="D16" s="244"/>
      <c r="E16" s="244"/>
      <c r="F16" s="244"/>
      <c r="G16" s="244"/>
      <c r="H16" s="244"/>
      <c r="I16" s="244"/>
      <c r="J16" s="244"/>
      <c r="K16" s="244"/>
      <c r="L16" s="244"/>
    </row>
    <row r="17" spans="1:21" ht="18.75">
      <c r="A17" s="251" t="s">
        <v>67</v>
      </c>
      <c r="B17" s="255"/>
      <c r="C17" s="255"/>
      <c r="D17" s="255"/>
      <c r="E17" s="255"/>
      <c r="F17" s="255"/>
      <c r="G17" s="255"/>
      <c r="H17" s="255"/>
      <c r="I17" s="255"/>
      <c r="J17" s="255"/>
      <c r="K17" s="255"/>
      <c r="L17" s="255"/>
      <c r="M17" s="255"/>
      <c r="N17" s="255"/>
    </row>
    <row r="18" spans="1:21">
      <c r="A18" s="301" t="s">
        <v>68</v>
      </c>
      <c r="B18" s="285"/>
      <c r="C18" s="285"/>
      <c r="D18" s="285"/>
      <c r="E18" s="285"/>
      <c r="F18" s="285"/>
      <c r="G18" s="285"/>
      <c r="H18" s="285"/>
      <c r="I18" s="285"/>
      <c r="J18" s="285"/>
      <c r="K18" s="285"/>
      <c r="L18" s="285"/>
      <c r="M18" s="285"/>
      <c r="N18" s="285"/>
    </row>
    <row r="19" spans="1:21">
      <c r="A19" s="57" t="s">
        <v>45</v>
      </c>
      <c r="B19" s="242" t="s">
        <v>69</v>
      </c>
      <c r="C19" s="242"/>
      <c r="D19" s="242"/>
      <c r="E19" s="242"/>
      <c r="F19" s="242"/>
      <c r="G19" s="242"/>
      <c r="H19" s="242"/>
      <c r="I19" s="242"/>
      <c r="J19" s="242"/>
      <c r="K19" s="242"/>
      <c r="L19" s="242"/>
      <c r="M19" s="242"/>
      <c r="N19" s="242"/>
    </row>
    <row r="20" spans="1:21">
      <c r="A20" s="57"/>
      <c r="B20" s="242"/>
      <c r="C20" s="242"/>
      <c r="D20" s="242"/>
      <c r="E20" s="242"/>
      <c r="F20" s="242"/>
      <c r="G20" s="242"/>
      <c r="H20" s="242"/>
      <c r="I20" s="242"/>
      <c r="J20" s="242"/>
      <c r="K20" s="242"/>
      <c r="L20" s="242"/>
      <c r="M20" s="242"/>
      <c r="N20" s="242"/>
    </row>
    <row r="21" spans="1:21" ht="15.75" customHeight="1" thickBot="1">
      <c r="A21" s="57" t="s">
        <v>70</v>
      </c>
      <c r="B21" s="231" t="s">
        <v>71</v>
      </c>
      <c r="C21" s="231"/>
      <c r="D21" s="231"/>
      <c r="E21" s="231"/>
      <c r="F21" s="231"/>
      <c r="G21" s="231"/>
      <c r="H21" s="231"/>
      <c r="I21" s="231"/>
      <c r="J21" s="231"/>
      <c r="K21" s="231"/>
      <c r="L21" s="231"/>
      <c r="M21" s="231"/>
      <c r="N21" s="231"/>
    </row>
    <row r="22" spans="1:21">
      <c r="C22" s="252">
        <f>B9</f>
        <v>2020</v>
      </c>
      <c r="D22" s="253"/>
      <c r="E22" s="253"/>
      <c r="F22" s="253"/>
      <c r="G22" s="253"/>
      <c r="H22" s="254"/>
      <c r="I22" s="252">
        <f>B10</f>
        <v>2021</v>
      </c>
      <c r="J22" s="253"/>
      <c r="K22" s="253"/>
      <c r="L22" s="253"/>
      <c r="M22" s="253"/>
      <c r="N22" s="254"/>
      <c r="O22" s="252">
        <f>B11</f>
        <v>2022</v>
      </c>
      <c r="P22" s="253"/>
      <c r="Q22" s="253"/>
      <c r="R22" s="253"/>
      <c r="S22" s="253"/>
      <c r="T22" s="254"/>
    </row>
    <row r="23" spans="1:21" ht="45">
      <c r="A23" s="302"/>
      <c r="B23" s="24"/>
      <c r="C23" s="303" t="s">
        <v>72</v>
      </c>
      <c r="D23" s="52" t="s">
        <v>73</v>
      </c>
      <c r="E23" s="52" t="s">
        <v>74</v>
      </c>
      <c r="F23" s="53" t="s">
        <v>75</v>
      </c>
      <c r="G23" s="304" t="s">
        <v>76</v>
      </c>
      <c r="H23" s="304" t="s">
        <v>77</v>
      </c>
      <c r="I23" s="303" t="s">
        <v>72</v>
      </c>
      <c r="J23" s="52" t="s">
        <v>73</v>
      </c>
      <c r="K23" s="52" t="s">
        <v>74</v>
      </c>
      <c r="L23" s="53" t="s">
        <v>75</v>
      </c>
      <c r="M23" s="304" t="s">
        <v>76</v>
      </c>
      <c r="N23" s="304" t="s">
        <v>77</v>
      </c>
      <c r="O23" s="303" t="s">
        <v>72</v>
      </c>
      <c r="P23" s="52" t="s">
        <v>73</v>
      </c>
      <c r="Q23" s="52" t="s">
        <v>74</v>
      </c>
      <c r="R23" s="53" t="s">
        <v>75</v>
      </c>
      <c r="S23" s="304" t="s">
        <v>76</v>
      </c>
      <c r="T23" s="304" t="s">
        <v>77</v>
      </c>
      <c r="U23" s="196"/>
    </row>
    <row r="24" spans="1:21">
      <c r="A24" s="305" t="s">
        <v>78</v>
      </c>
      <c r="B24" s="23"/>
      <c r="C24" s="28"/>
      <c r="D24" s="27"/>
      <c r="E24" s="27"/>
      <c r="F24" s="29"/>
      <c r="G24" s="159">
        <f>C24+E24/3</f>
        <v>0</v>
      </c>
      <c r="H24" s="159">
        <f>D24+F24/3</f>
        <v>0</v>
      </c>
      <c r="I24" s="164"/>
      <c r="J24" s="165"/>
      <c r="K24" s="165"/>
      <c r="L24" s="166"/>
      <c r="M24" s="159">
        <f>I24+K24/3</f>
        <v>0</v>
      </c>
      <c r="N24" s="159">
        <f>J24+L24/3</f>
        <v>0</v>
      </c>
      <c r="O24" s="164"/>
      <c r="P24" s="165"/>
      <c r="Q24" s="165"/>
      <c r="R24" s="166"/>
      <c r="S24" s="159">
        <f>O24+Q24/3</f>
        <v>0</v>
      </c>
      <c r="T24" s="159">
        <f>P24+R24/3</f>
        <v>0</v>
      </c>
      <c r="U24" s="196"/>
    </row>
    <row r="25" spans="1:21">
      <c r="A25" s="306" t="s">
        <v>79</v>
      </c>
      <c r="B25" s="24"/>
      <c r="C25" s="163"/>
      <c r="D25" s="24"/>
      <c r="E25" s="24"/>
      <c r="F25" s="24"/>
      <c r="G25" s="24"/>
      <c r="H25" s="24"/>
      <c r="I25" s="167"/>
      <c r="J25" s="160"/>
      <c r="K25" s="160"/>
      <c r="L25" s="160"/>
      <c r="M25" s="24"/>
      <c r="N25" s="24"/>
      <c r="O25" s="167"/>
      <c r="P25" s="160"/>
      <c r="Q25" s="160"/>
      <c r="R25" s="160"/>
      <c r="S25" s="24"/>
      <c r="T25" s="24"/>
      <c r="U25" s="196"/>
    </row>
    <row r="26" spans="1:21">
      <c r="A26" s="13" t="s">
        <v>80</v>
      </c>
      <c r="B26" s="11"/>
      <c r="C26" s="161"/>
      <c r="D26" s="162"/>
      <c r="E26" s="162"/>
      <c r="F26" s="46"/>
      <c r="G26" s="160">
        <f t="shared" ref="G26:H31" si="4">C26+E26</f>
        <v>0</v>
      </c>
      <c r="H26" s="160">
        <f t="shared" si="4"/>
        <v>0</v>
      </c>
      <c r="I26" s="161"/>
      <c r="J26" s="162"/>
      <c r="K26" s="195"/>
      <c r="L26" s="46"/>
      <c r="M26" s="160">
        <f t="shared" ref="M26:N31" si="5">I26+K26</f>
        <v>0</v>
      </c>
      <c r="N26" s="160">
        <f t="shared" si="5"/>
        <v>0</v>
      </c>
      <c r="O26" s="193"/>
      <c r="P26" s="194"/>
      <c r="Q26" s="162"/>
      <c r="R26" s="195"/>
      <c r="S26" s="167">
        <f t="shared" ref="S26:T31" si="6">O26+Q26</f>
        <v>0</v>
      </c>
      <c r="T26" s="160">
        <f t="shared" si="6"/>
        <v>0</v>
      </c>
      <c r="U26" s="196"/>
    </row>
    <row r="27" spans="1:21">
      <c r="A27" s="14" t="s">
        <v>81</v>
      </c>
      <c r="B27" s="24"/>
      <c r="C27" s="161"/>
      <c r="D27" s="162"/>
      <c r="E27" s="162"/>
      <c r="F27" s="46"/>
      <c r="G27" s="160">
        <f t="shared" si="4"/>
        <v>0</v>
      </c>
      <c r="H27" s="160">
        <f t="shared" si="4"/>
        <v>0</v>
      </c>
      <c r="I27" s="193"/>
      <c r="J27" s="194"/>
      <c r="K27" s="194"/>
      <c r="L27" s="46"/>
      <c r="M27" s="160">
        <f t="shared" si="5"/>
        <v>0</v>
      </c>
      <c r="N27" s="160">
        <f t="shared" si="5"/>
        <v>0</v>
      </c>
      <c r="O27" s="193"/>
      <c r="P27" s="194"/>
      <c r="Q27" s="194"/>
      <c r="R27" s="194"/>
      <c r="S27" s="167">
        <f t="shared" si="6"/>
        <v>0</v>
      </c>
      <c r="T27" s="160">
        <f t="shared" si="6"/>
        <v>0</v>
      </c>
      <c r="U27" s="196"/>
    </row>
    <row r="28" spans="1:21">
      <c r="A28" s="13" t="s">
        <v>82</v>
      </c>
      <c r="B28" s="11"/>
      <c r="C28" s="161"/>
      <c r="D28" s="162"/>
      <c r="E28" s="162"/>
      <c r="F28" s="46"/>
      <c r="G28" s="160">
        <f t="shared" si="4"/>
        <v>0</v>
      </c>
      <c r="H28" s="160">
        <f t="shared" si="4"/>
        <v>0</v>
      </c>
      <c r="I28" s="161"/>
      <c r="J28" s="195"/>
      <c r="K28" s="194"/>
      <c r="L28" s="46"/>
      <c r="M28" s="160">
        <f t="shared" si="5"/>
        <v>0</v>
      </c>
      <c r="N28" s="160">
        <f t="shared" si="5"/>
        <v>0</v>
      </c>
      <c r="O28" s="193"/>
      <c r="P28" s="194"/>
      <c r="Q28" s="194"/>
      <c r="R28" s="194"/>
      <c r="S28" s="167">
        <f t="shared" si="6"/>
        <v>0</v>
      </c>
      <c r="T28" s="160">
        <f t="shared" si="6"/>
        <v>0</v>
      </c>
      <c r="U28" s="196"/>
    </row>
    <row r="29" spans="1:21">
      <c r="A29" s="13" t="s">
        <v>83</v>
      </c>
      <c r="B29" s="11"/>
      <c r="C29" s="161"/>
      <c r="D29" s="162"/>
      <c r="E29" s="192"/>
      <c r="F29" s="46"/>
      <c r="G29" s="160">
        <f t="shared" si="4"/>
        <v>0</v>
      </c>
      <c r="H29" s="160">
        <f t="shared" si="4"/>
        <v>0</v>
      </c>
      <c r="I29" s="161"/>
      <c r="J29" s="162"/>
      <c r="K29" s="162"/>
      <c r="L29" s="46"/>
      <c r="M29" s="160">
        <f t="shared" si="5"/>
        <v>0</v>
      </c>
      <c r="N29" s="160">
        <f t="shared" si="5"/>
        <v>0</v>
      </c>
      <c r="O29" s="161"/>
      <c r="P29" s="162"/>
      <c r="Q29" s="162"/>
      <c r="R29" s="194"/>
      <c r="S29" s="167">
        <f t="shared" si="6"/>
        <v>0</v>
      </c>
      <c r="T29" s="160">
        <f t="shared" si="6"/>
        <v>0</v>
      </c>
      <c r="U29" s="196"/>
    </row>
    <row r="30" spans="1:21">
      <c r="A30" s="14" t="s">
        <v>84</v>
      </c>
      <c r="B30" s="24"/>
      <c r="C30" s="161"/>
      <c r="D30" s="162"/>
      <c r="E30" s="192"/>
      <c r="F30" s="46"/>
      <c r="G30" s="160">
        <f t="shared" si="4"/>
        <v>0</v>
      </c>
      <c r="H30" s="160">
        <f t="shared" si="4"/>
        <v>0</v>
      </c>
      <c r="I30" s="161"/>
      <c r="J30" s="162"/>
      <c r="K30" s="162"/>
      <c r="L30" s="46"/>
      <c r="M30" s="160">
        <f t="shared" si="5"/>
        <v>0</v>
      </c>
      <c r="N30" s="160">
        <f t="shared" si="5"/>
        <v>0</v>
      </c>
      <c r="O30" s="161"/>
      <c r="P30" s="162"/>
      <c r="Q30" s="162"/>
      <c r="R30" s="46"/>
      <c r="S30" s="160">
        <f t="shared" si="6"/>
        <v>0</v>
      </c>
      <c r="T30" s="160">
        <f t="shared" si="6"/>
        <v>0</v>
      </c>
      <c r="U30" s="196"/>
    </row>
    <row r="31" spans="1:21" ht="15.75" thickBot="1">
      <c r="A31" s="199" t="s">
        <v>85</v>
      </c>
      <c r="B31" s="198"/>
      <c r="C31" s="200"/>
      <c r="D31" s="201"/>
      <c r="E31" s="202"/>
      <c r="F31" s="47"/>
      <c r="G31" s="203">
        <f t="shared" si="4"/>
        <v>0</v>
      </c>
      <c r="H31" s="204">
        <f t="shared" si="4"/>
        <v>0</v>
      </c>
      <c r="I31" s="200"/>
      <c r="J31" s="205"/>
      <c r="K31" s="205"/>
      <c r="L31" s="47"/>
      <c r="M31" s="203">
        <f t="shared" si="5"/>
        <v>0</v>
      </c>
      <c r="N31" s="204">
        <f t="shared" si="5"/>
        <v>0</v>
      </c>
      <c r="O31" s="206"/>
      <c r="P31" s="205"/>
      <c r="Q31" s="205"/>
      <c r="R31" s="47"/>
      <c r="S31" s="203">
        <f t="shared" si="6"/>
        <v>0</v>
      </c>
      <c r="T31" s="204">
        <f t="shared" si="6"/>
        <v>0</v>
      </c>
      <c r="U31" s="196"/>
    </row>
    <row r="32" spans="1:21">
      <c r="A32" s="307" t="s">
        <v>86</v>
      </c>
      <c r="D32" s="32"/>
      <c r="E32" s="32"/>
      <c r="O32" s="32"/>
    </row>
    <row r="33" spans="1:14">
      <c r="A33" s="57" t="s">
        <v>87</v>
      </c>
    </row>
    <row r="35" spans="1:14" ht="18.75">
      <c r="A35" s="256" t="s">
        <v>88</v>
      </c>
      <c r="B35" s="257"/>
      <c r="C35" s="255"/>
      <c r="D35" s="255"/>
      <c r="E35" s="255"/>
      <c r="F35" s="255"/>
      <c r="G35" s="255"/>
      <c r="H35" s="255"/>
      <c r="I35" s="255"/>
      <c r="J35" s="255"/>
      <c r="K35" s="255"/>
      <c r="L35" s="255"/>
      <c r="M35" s="255"/>
    </row>
    <row r="36" spans="1:14">
      <c r="A36" s="231" t="s">
        <v>89</v>
      </c>
      <c r="B36" s="231"/>
      <c r="C36" s="231"/>
      <c r="D36" s="231"/>
      <c r="E36" s="231"/>
      <c r="F36" s="231"/>
      <c r="G36" s="231"/>
      <c r="H36" s="231"/>
      <c r="I36" s="231"/>
      <c r="J36" s="231"/>
      <c r="K36" s="231"/>
      <c r="L36" s="231"/>
      <c r="M36" s="231"/>
      <c r="N36" s="231"/>
    </row>
    <row r="37" spans="1:14">
      <c r="A37" s="231"/>
      <c r="B37" s="231"/>
      <c r="C37" s="231"/>
      <c r="D37" s="231"/>
      <c r="E37" s="231"/>
      <c r="F37" s="231"/>
      <c r="G37" s="231"/>
      <c r="H37" s="231"/>
      <c r="I37" s="231"/>
      <c r="J37" s="231"/>
      <c r="K37" s="231"/>
      <c r="L37" s="231"/>
      <c r="M37" s="231"/>
      <c r="N37" s="231"/>
    </row>
    <row r="38" spans="1:14">
      <c r="A38" s="58" t="s">
        <v>45</v>
      </c>
      <c r="B38" s="231" t="s">
        <v>90</v>
      </c>
      <c r="C38" s="231"/>
      <c r="D38" s="231"/>
      <c r="E38" s="231"/>
      <c r="F38" s="231"/>
      <c r="G38" s="231"/>
      <c r="H38" s="231"/>
      <c r="I38" s="231"/>
      <c r="J38" s="231"/>
      <c r="K38" s="231"/>
      <c r="L38" s="231"/>
      <c r="M38" s="231"/>
      <c r="N38" s="231"/>
    </row>
    <row r="39" spans="1:14">
      <c r="A39" s="58"/>
      <c r="B39" s="231"/>
      <c r="C39" s="231"/>
      <c r="D39" s="231"/>
      <c r="E39" s="231"/>
      <c r="F39" s="231"/>
      <c r="G39" s="231"/>
      <c r="H39" s="231"/>
      <c r="I39" s="231"/>
      <c r="J39" s="231"/>
      <c r="K39" s="231"/>
      <c r="L39" s="231"/>
      <c r="M39" s="231"/>
      <c r="N39" s="231"/>
    </row>
    <row r="40" spans="1:14">
      <c r="A40" s="58"/>
      <c r="B40" s="231"/>
      <c r="C40" s="231"/>
      <c r="D40" s="231"/>
      <c r="E40" s="231"/>
      <c r="F40" s="231"/>
      <c r="G40" s="231"/>
      <c r="H40" s="231"/>
      <c r="I40" s="231"/>
      <c r="J40" s="231"/>
      <c r="K40" s="231"/>
      <c r="L40" s="231"/>
      <c r="M40" s="231"/>
      <c r="N40" s="231"/>
    </row>
    <row r="41" spans="1:14">
      <c r="A41" s="58"/>
      <c r="B41" s="231"/>
      <c r="C41" s="231"/>
      <c r="D41" s="231"/>
      <c r="E41" s="231"/>
      <c r="F41" s="231"/>
      <c r="G41" s="231"/>
      <c r="H41" s="231"/>
      <c r="I41" s="231"/>
      <c r="J41" s="231"/>
      <c r="K41" s="231"/>
      <c r="L41" s="231"/>
      <c r="M41" s="231"/>
      <c r="N41" s="231"/>
    </row>
    <row r="42" spans="1:14">
      <c r="A42" s="58"/>
      <c r="B42" s="231"/>
      <c r="C42" s="231"/>
      <c r="D42" s="231"/>
      <c r="E42" s="231"/>
      <c r="F42" s="231"/>
      <c r="G42" s="231"/>
      <c r="H42" s="231"/>
      <c r="I42" s="231"/>
      <c r="J42" s="231"/>
      <c r="K42" s="231"/>
      <c r="L42" s="231"/>
      <c r="M42" s="231"/>
      <c r="N42" s="231"/>
    </row>
    <row r="43" spans="1:14">
      <c r="A43" s="114" t="s">
        <v>91</v>
      </c>
      <c r="B43" s="114" t="s">
        <v>92</v>
      </c>
      <c r="C43" s="114" t="s">
        <v>91</v>
      </c>
      <c r="D43" s="114" t="s">
        <v>92</v>
      </c>
      <c r="F43" s="114" t="s">
        <v>91</v>
      </c>
      <c r="G43" s="114" t="s">
        <v>92</v>
      </c>
      <c r="H43" s="114" t="s">
        <v>91</v>
      </c>
      <c r="I43" s="114" t="s">
        <v>92</v>
      </c>
    </row>
    <row r="44" spans="1:14">
      <c r="A44" s="255" t="s">
        <v>93</v>
      </c>
      <c r="B44" s="255"/>
      <c r="C44" s="285"/>
      <c r="D44" s="285"/>
    </row>
    <row r="45" spans="1:14">
      <c r="A45" s="56" t="s">
        <v>94</v>
      </c>
      <c r="B45" s="54"/>
      <c r="C45" s="56" t="s">
        <v>95</v>
      </c>
      <c r="D45" s="54"/>
      <c r="E45" s="182"/>
      <c r="F45" s="248" t="s">
        <v>96</v>
      </c>
      <c r="G45" s="249"/>
      <c r="H45" s="308"/>
      <c r="I45" s="309"/>
    </row>
    <row r="46" spans="1:14">
      <c r="A46" s="56" t="s">
        <v>97</v>
      </c>
      <c r="B46" s="54"/>
      <c r="C46" s="56" t="s">
        <v>98</v>
      </c>
      <c r="D46" s="54"/>
      <c r="E46" s="182"/>
      <c r="F46" s="56" t="s">
        <v>99</v>
      </c>
      <c r="G46" s="54"/>
      <c r="H46" s="56" t="s">
        <v>100</v>
      </c>
      <c r="I46" s="54"/>
    </row>
    <row r="47" spans="1:14">
      <c r="A47" s="56" t="s">
        <v>101</v>
      </c>
      <c r="B47" s="54"/>
      <c r="C47" s="56" t="s">
        <v>102</v>
      </c>
      <c r="D47" s="54"/>
      <c r="E47" s="182"/>
      <c r="F47" s="56" t="s">
        <v>103</v>
      </c>
      <c r="G47" s="54"/>
      <c r="H47" s="56" t="s">
        <v>104</v>
      </c>
      <c r="I47" s="54"/>
    </row>
    <row r="48" spans="1:14">
      <c r="A48" s="56" t="s">
        <v>105</v>
      </c>
      <c r="B48" s="54"/>
      <c r="C48" s="56" t="s">
        <v>106</v>
      </c>
      <c r="D48" s="54"/>
      <c r="E48" s="182"/>
      <c r="F48" s="56" t="s">
        <v>107</v>
      </c>
      <c r="G48" s="54"/>
      <c r="H48" s="56" t="s">
        <v>108</v>
      </c>
      <c r="I48" s="54"/>
    </row>
    <row r="49" spans="1:9">
      <c r="A49" s="56" t="s">
        <v>109</v>
      </c>
      <c r="B49" s="54"/>
      <c r="C49" s="56" t="s">
        <v>110</v>
      </c>
      <c r="D49" s="54"/>
      <c r="E49" s="182"/>
      <c r="F49" s="56" t="s">
        <v>111</v>
      </c>
      <c r="G49" s="54"/>
      <c r="H49" s="56" t="s">
        <v>112</v>
      </c>
      <c r="I49" s="54"/>
    </row>
    <row r="50" spans="1:9">
      <c r="A50" s="56" t="s">
        <v>113</v>
      </c>
      <c r="B50" s="54"/>
      <c r="C50" s="56" t="s">
        <v>114</v>
      </c>
      <c r="D50" s="54"/>
      <c r="E50" s="182"/>
      <c r="F50" s="56" t="s">
        <v>115</v>
      </c>
      <c r="G50" s="54"/>
      <c r="H50" s="56" t="s">
        <v>116</v>
      </c>
      <c r="I50" s="54"/>
    </row>
    <row r="51" spans="1:9">
      <c r="A51" s="56" t="s">
        <v>117</v>
      </c>
      <c r="B51" s="54"/>
      <c r="C51" s="56" t="s">
        <v>118</v>
      </c>
      <c r="D51" s="54"/>
      <c r="E51" s="182"/>
      <c r="F51" s="56" t="s">
        <v>119</v>
      </c>
      <c r="G51" s="54"/>
      <c r="H51" s="56" t="s">
        <v>120</v>
      </c>
      <c r="I51" s="54"/>
    </row>
    <row r="52" spans="1:9">
      <c r="A52" s="56" t="s">
        <v>121</v>
      </c>
      <c r="B52" s="54"/>
      <c r="C52" s="56" t="s">
        <v>122</v>
      </c>
      <c r="D52" s="54"/>
      <c r="E52" s="182"/>
      <c r="F52" s="56" t="s">
        <v>123</v>
      </c>
      <c r="G52" s="54"/>
      <c r="H52" s="56" t="s">
        <v>124</v>
      </c>
      <c r="I52" s="54"/>
    </row>
    <row r="53" spans="1:9">
      <c r="A53" s="248" t="s">
        <v>9</v>
      </c>
      <c r="B53" s="249"/>
      <c r="C53" s="308"/>
      <c r="D53" s="309"/>
      <c r="E53" s="182"/>
      <c r="F53" s="56" t="s">
        <v>125</v>
      </c>
      <c r="G53" s="54"/>
      <c r="H53" s="56" t="s">
        <v>126</v>
      </c>
      <c r="I53" s="54"/>
    </row>
    <row r="54" spans="1:9">
      <c r="A54" s="56" t="s">
        <v>127</v>
      </c>
      <c r="B54" s="54"/>
      <c r="C54" s="56" t="s">
        <v>128</v>
      </c>
      <c r="D54" s="54"/>
      <c r="E54" s="182"/>
      <c r="F54" s="248" t="s">
        <v>129</v>
      </c>
      <c r="G54" s="249"/>
      <c r="H54" s="249"/>
      <c r="I54" s="250"/>
    </row>
    <row r="55" spans="1:9">
      <c r="A55" s="56" t="s">
        <v>130</v>
      </c>
      <c r="B55" s="54"/>
      <c r="C55" s="56" t="s">
        <v>131</v>
      </c>
      <c r="D55" s="54"/>
      <c r="E55" s="182"/>
      <c r="F55" s="56" t="s">
        <v>132</v>
      </c>
      <c r="G55" s="54"/>
      <c r="H55" s="56" t="s">
        <v>133</v>
      </c>
      <c r="I55" s="54"/>
    </row>
    <row r="56" spans="1:9">
      <c r="A56" s="56" t="s">
        <v>134</v>
      </c>
      <c r="B56" s="54"/>
      <c r="C56" s="56" t="s">
        <v>135</v>
      </c>
      <c r="D56" s="54"/>
      <c r="E56" s="182"/>
      <c r="F56" s="56" t="s">
        <v>136</v>
      </c>
      <c r="G56" s="54"/>
      <c r="H56" s="56" t="s">
        <v>137</v>
      </c>
      <c r="I56" s="54"/>
    </row>
    <row r="57" spans="1:9">
      <c r="A57" s="56" t="s">
        <v>138</v>
      </c>
      <c r="B57" s="54"/>
      <c r="C57" s="56" t="s">
        <v>139</v>
      </c>
      <c r="D57" s="54"/>
      <c r="E57" s="182"/>
      <c r="F57" s="56" t="s">
        <v>140</v>
      </c>
      <c r="G57" s="54"/>
      <c r="H57" s="56" t="s">
        <v>141</v>
      </c>
      <c r="I57" s="54"/>
    </row>
    <row r="58" spans="1:9">
      <c r="A58" s="56" t="s">
        <v>142</v>
      </c>
      <c r="B58" s="54"/>
      <c r="C58" s="56" t="s">
        <v>143</v>
      </c>
      <c r="D58" s="54"/>
      <c r="E58" s="182"/>
      <c r="F58" s="56" t="s">
        <v>144</v>
      </c>
      <c r="G58" s="54"/>
      <c r="H58" s="56" t="s">
        <v>145</v>
      </c>
      <c r="I58" s="54"/>
    </row>
    <row r="59" spans="1:9">
      <c r="A59" s="56" t="s">
        <v>146</v>
      </c>
      <c r="B59" s="54"/>
      <c r="C59" s="56" t="s">
        <v>147</v>
      </c>
      <c r="D59" s="54"/>
      <c r="E59" s="182"/>
      <c r="F59" s="56" t="s">
        <v>148</v>
      </c>
      <c r="G59" s="54"/>
      <c r="H59" s="56" t="s">
        <v>149</v>
      </c>
      <c r="I59" s="54"/>
    </row>
    <row r="60" spans="1:9">
      <c r="A60" s="56" t="s">
        <v>150</v>
      </c>
      <c r="B60" s="54"/>
      <c r="C60" s="56" t="s">
        <v>151</v>
      </c>
      <c r="D60" s="54"/>
      <c r="E60" s="182"/>
      <c r="F60" s="56" t="s">
        <v>152</v>
      </c>
      <c r="G60" s="54"/>
      <c r="H60" s="56" t="s">
        <v>153</v>
      </c>
      <c r="I60" s="54"/>
    </row>
    <row r="61" spans="1:9">
      <c r="A61" s="56" t="s">
        <v>154</v>
      </c>
      <c r="B61" s="54"/>
      <c r="C61" s="56" t="s">
        <v>155</v>
      </c>
      <c r="D61" s="54"/>
      <c r="E61" s="182"/>
      <c r="F61" s="56" t="s">
        <v>156</v>
      </c>
      <c r="G61" s="54"/>
      <c r="H61" s="56" t="s">
        <v>157</v>
      </c>
      <c r="I61" s="54"/>
    </row>
    <row r="62" spans="1:9">
      <c r="A62" s="248" t="s">
        <v>158</v>
      </c>
      <c r="B62" s="249"/>
      <c r="C62" s="308"/>
      <c r="D62" s="309"/>
      <c r="E62" s="182"/>
      <c r="F62" s="56" t="s">
        <v>159</v>
      </c>
      <c r="G62" s="54"/>
      <c r="H62" s="56" t="s">
        <v>160</v>
      </c>
      <c r="I62" s="54"/>
    </row>
    <row r="63" spans="1:9">
      <c r="A63" s="56" t="s">
        <v>161</v>
      </c>
      <c r="B63" s="54"/>
      <c r="C63" s="56" t="s">
        <v>162</v>
      </c>
      <c r="D63" s="54"/>
      <c r="E63" s="182"/>
      <c r="F63" s="182"/>
      <c r="G63" s="182"/>
      <c r="H63" s="182"/>
      <c r="I63" s="182"/>
    </row>
    <row r="64" spans="1:9">
      <c r="A64" s="56" t="s">
        <v>163</v>
      </c>
      <c r="B64" s="54"/>
      <c r="C64" s="56" t="s">
        <v>164</v>
      </c>
      <c r="D64" s="54"/>
      <c r="E64" s="182"/>
      <c r="F64" s="182"/>
      <c r="G64" s="182"/>
      <c r="H64" s="182"/>
      <c r="I64" s="182"/>
    </row>
    <row r="65" spans="1:9">
      <c r="A65" s="56" t="s">
        <v>165</v>
      </c>
      <c r="B65" s="54"/>
      <c r="C65" s="56" t="s">
        <v>166</v>
      </c>
      <c r="D65" s="54"/>
      <c r="E65" s="182"/>
      <c r="F65" s="182"/>
      <c r="G65" s="182"/>
      <c r="H65" s="182"/>
      <c r="I65" s="182"/>
    </row>
    <row r="66" spans="1:9">
      <c r="A66" s="56" t="s">
        <v>167</v>
      </c>
      <c r="B66" s="54"/>
      <c r="C66" s="56" t="s">
        <v>168</v>
      </c>
      <c r="D66" s="54"/>
      <c r="E66" s="182"/>
      <c r="F66" s="182"/>
      <c r="G66" s="182"/>
      <c r="H66" s="182"/>
      <c r="I66" s="182"/>
    </row>
    <row r="67" spans="1:9">
      <c r="A67" s="56" t="s">
        <v>169</v>
      </c>
      <c r="B67" s="54"/>
      <c r="C67" s="56" t="s">
        <v>170</v>
      </c>
      <c r="D67" s="54"/>
      <c r="E67" s="182"/>
      <c r="F67" s="182"/>
      <c r="G67" s="182"/>
      <c r="H67" s="182"/>
      <c r="I67" s="182"/>
    </row>
    <row r="68" spans="1:9">
      <c r="A68" s="56" t="s">
        <v>171</v>
      </c>
      <c r="B68" s="54"/>
      <c r="C68" s="56" t="s">
        <v>172</v>
      </c>
      <c r="D68" s="54"/>
      <c r="E68" s="182"/>
      <c r="F68" s="182"/>
      <c r="G68" s="182"/>
      <c r="H68" s="182"/>
      <c r="I68" s="182"/>
    </row>
    <row r="69" spans="1:9">
      <c r="A69" s="56" t="s">
        <v>173</v>
      </c>
      <c r="B69" s="54"/>
      <c r="C69" s="56" t="s">
        <v>174</v>
      </c>
      <c r="D69" s="54"/>
      <c r="E69" s="182"/>
      <c r="F69" s="182"/>
      <c r="G69" s="182"/>
      <c r="H69" s="182"/>
      <c r="I69" s="182"/>
    </row>
    <row r="70" spans="1:9">
      <c r="A70" s="56" t="s">
        <v>175</v>
      </c>
      <c r="B70" s="54"/>
      <c r="C70" s="56" t="s">
        <v>176</v>
      </c>
      <c r="D70" s="54"/>
      <c r="E70" s="182"/>
      <c r="F70" s="182"/>
      <c r="G70" s="182"/>
      <c r="H70" s="182"/>
      <c r="I70" s="182"/>
    </row>
    <row r="71" spans="1:9">
      <c r="A71" s="182"/>
      <c r="B71" s="182"/>
      <c r="C71" s="182"/>
      <c r="D71" s="182"/>
      <c r="E71" s="182"/>
      <c r="F71" s="182"/>
      <c r="G71" s="182"/>
      <c r="H71" s="182"/>
      <c r="I71" s="182"/>
    </row>
  </sheetData>
  <sheetProtection algorithmName="SHA-512" hashValue="YDUIh4d4VPlpao3qaxbD2faG4Potmg4fQ0kceC0lpNIFaTH/XS8gkCvJQplFXkmt05dK6/ob+zANLsu1DWr8pA==" saltValue="BhOm5iOfbeGdxkseyWquQg==" spinCount="100000" sheet="1" objects="1" scenarios="1"/>
  <mergeCells count="21">
    <mergeCell ref="O22:T22"/>
    <mergeCell ref="A17:N17"/>
    <mergeCell ref="A35:M35"/>
    <mergeCell ref="A3:L3"/>
    <mergeCell ref="A36:N37"/>
    <mergeCell ref="A62:D62"/>
    <mergeCell ref="F54:I54"/>
    <mergeCell ref="F45:I45"/>
    <mergeCell ref="A2:L2"/>
    <mergeCell ref="A16:L16"/>
    <mergeCell ref="C22:H22"/>
    <mergeCell ref="I22:N22"/>
    <mergeCell ref="B38:N42"/>
    <mergeCell ref="A44:D44"/>
    <mergeCell ref="A53:D53"/>
    <mergeCell ref="A1:N1"/>
    <mergeCell ref="B19:N20"/>
    <mergeCell ref="B21:N21"/>
    <mergeCell ref="B4:L5"/>
    <mergeCell ref="B6:L7"/>
    <mergeCell ref="A18:N18"/>
  </mergeCells>
  <phoneticPr fontId="8" type="noConversion"/>
  <pageMargins left="0.48" right="0.39" top="0.75" bottom="0.75" header="0.3" footer="0.3"/>
  <pageSetup scale="51" fitToHeight="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P194"/>
  <sheetViews>
    <sheetView zoomScaleNormal="100" workbookViewId="0">
      <selection activeCell="B4" sqref="B4:N5"/>
    </sheetView>
  </sheetViews>
  <sheetFormatPr defaultRowHeight="15"/>
  <cols>
    <col min="1" max="1" width="14.28515625" customWidth="1"/>
    <col min="2" max="14" width="12.7109375" customWidth="1"/>
    <col min="15" max="15" width="9.140625" customWidth="1"/>
    <col min="18" max="18" width="19.28515625" customWidth="1"/>
  </cols>
  <sheetData>
    <row r="1" spans="1:16" ht="21">
      <c r="A1" s="241" t="s">
        <v>177</v>
      </c>
      <c r="B1" s="258"/>
      <c r="C1" s="258"/>
      <c r="D1" s="258"/>
      <c r="E1" s="258"/>
      <c r="F1" s="258"/>
      <c r="G1" s="258"/>
      <c r="H1" s="258"/>
      <c r="I1" s="258"/>
      <c r="J1" s="258"/>
      <c r="K1" s="258"/>
      <c r="L1" s="258"/>
      <c r="M1" s="258"/>
      <c r="N1" s="258"/>
    </row>
    <row r="2" spans="1:16">
      <c r="A2" s="57" t="s">
        <v>45</v>
      </c>
      <c r="B2" s="285" t="s">
        <v>178</v>
      </c>
      <c r="C2" s="285"/>
      <c r="D2" s="285"/>
      <c r="E2" s="285"/>
      <c r="F2" s="285"/>
      <c r="G2" s="285"/>
      <c r="H2" s="285"/>
      <c r="I2" s="285"/>
      <c r="J2" s="285"/>
      <c r="K2" s="285"/>
      <c r="L2" s="285"/>
      <c r="M2" s="285"/>
      <c r="N2" s="285"/>
    </row>
    <row r="3" spans="1:16">
      <c r="A3" s="57"/>
      <c r="B3" s="1" t="s">
        <v>179</v>
      </c>
      <c r="C3" s="54"/>
    </row>
    <row r="4" spans="1:16">
      <c r="A4" s="57" t="s">
        <v>180</v>
      </c>
      <c r="B4" s="231" t="s">
        <v>181</v>
      </c>
      <c r="C4" s="231"/>
      <c r="D4" s="231"/>
      <c r="E4" s="231"/>
      <c r="F4" s="231"/>
      <c r="G4" s="231"/>
      <c r="H4" s="231"/>
      <c r="I4" s="231"/>
      <c r="J4" s="231"/>
      <c r="K4" s="231"/>
      <c r="L4" s="231"/>
      <c r="M4" s="231"/>
      <c r="N4" s="231"/>
    </row>
    <row r="5" spans="1:16">
      <c r="A5" s="57"/>
      <c r="B5" s="231"/>
      <c r="C5" s="231"/>
      <c r="D5" s="231"/>
      <c r="E5" s="231"/>
      <c r="F5" s="231"/>
      <c r="G5" s="231"/>
      <c r="H5" s="231"/>
      <c r="I5" s="231"/>
      <c r="J5" s="231"/>
      <c r="K5" s="231"/>
      <c r="L5" s="231"/>
      <c r="M5" s="231"/>
      <c r="N5" s="231"/>
    </row>
    <row r="6" spans="1:16">
      <c r="A6" s="57" t="s">
        <v>182</v>
      </c>
      <c r="B6" s="244" t="s">
        <v>183</v>
      </c>
      <c r="C6" s="244"/>
      <c r="D6" s="244"/>
      <c r="E6" s="244"/>
      <c r="F6" s="244"/>
      <c r="G6" s="244"/>
      <c r="H6" s="244"/>
      <c r="I6" s="244"/>
      <c r="J6" s="244"/>
      <c r="K6" s="244"/>
      <c r="L6" s="244"/>
      <c r="M6" s="244"/>
      <c r="N6" s="244"/>
      <c r="O6" s="244"/>
    </row>
    <row r="7" spans="1:16">
      <c r="A7" s="57" t="s">
        <v>184</v>
      </c>
      <c r="B7" s="244" t="s">
        <v>185</v>
      </c>
      <c r="C7" s="244"/>
      <c r="D7" s="244"/>
      <c r="E7" s="244"/>
      <c r="F7" s="244"/>
      <c r="G7" s="244"/>
      <c r="H7" s="244"/>
      <c r="I7" s="244"/>
      <c r="J7" s="244"/>
      <c r="K7" s="244"/>
      <c r="L7" s="244"/>
      <c r="M7" s="244"/>
      <c r="N7" s="244"/>
      <c r="O7" s="244"/>
    </row>
    <row r="8" spans="1:16" ht="15" customHeight="1">
      <c r="A8" s="57"/>
      <c r="B8" s="231" t="s">
        <v>186</v>
      </c>
      <c r="C8" s="231"/>
      <c r="D8" s="231"/>
      <c r="E8" s="231"/>
      <c r="F8" s="231"/>
      <c r="G8" s="231"/>
      <c r="H8" s="231"/>
      <c r="I8" s="231"/>
      <c r="J8" s="231"/>
      <c r="K8" s="231"/>
      <c r="L8" s="231"/>
      <c r="M8" s="231"/>
      <c r="N8" s="231"/>
    </row>
    <row r="9" spans="1:16">
      <c r="A9" s="57"/>
      <c r="B9" s="231"/>
      <c r="C9" s="231"/>
      <c r="D9" s="231"/>
      <c r="E9" s="231"/>
      <c r="F9" s="231"/>
      <c r="G9" s="231"/>
      <c r="H9" s="231"/>
      <c r="I9" s="231"/>
      <c r="J9" s="231"/>
      <c r="K9" s="231"/>
      <c r="L9" s="231"/>
      <c r="M9" s="231"/>
      <c r="N9" s="231"/>
    </row>
    <row r="10" spans="1:16">
      <c r="A10" s="57"/>
      <c r="B10" s="231"/>
      <c r="C10" s="231"/>
      <c r="D10" s="231"/>
      <c r="E10" s="231"/>
      <c r="F10" s="231"/>
      <c r="G10" s="231"/>
      <c r="H10" s="231"/>
      <c r="I10" s="231"/>
      <c r="J10" s="231"/>
      <c r="K10" s="231"/>
      <c r="L10" s="231"/>
      <c r="M10" s="231"/>
      <c r="N10" s="231"/>
    </row>
    <row r="11" spans="1:16">
      <c r="A11" s="57"/>
      <c r="B11" s="231"/>
      <c r="C11" s="231"/>
      <c r="D11" s="231"/>
      <c r="E11" s="231"/>
      <c r="F11" s="231"/>
      <c r="G11" s="231"/>
      <c r="H11" s="231"/>
      <c r="I11" s="231"/>
      <c r="J11" s="231"/>
      <c r="K11" s="231"/>
      <c r="L11" s="231"/>
      <c r="M11" s="231"/>
      <c r="N11" s="231"/>
    </row>
    <row r="12" spans="1:16">
      <c r="A12" s="57"/>
      <c r="B12" s="231"/>
      <c r="C12" s="231"/>
      <c r="D12" s="231"/>
      <c r="E12" s="231"/>
      <c r="F12" s="231"/>
      <c r="G12" s="231"/>
      <c r="H12" s="231"/>
      <c r="I12" s="231"/>
      <c r="J12" s="231"/>
      <c r="K12" s="231"/>
      <c r="L12" s="231"/>
      <c r="M12" s="231"/>
      <c r="N12" s="231"/>
    </row>
    <row r="13" spans="1:16">
      <c r="A13" s="57"/>
      <c r="B13" s="231"/>
      <c r="C13" s="231"/>
      <c r="D13" s="231"/>
      <c r="E13" s="231"/>
      <c r="F13" s="231"/>
      <c r="G13" s="231"/>
      <c r="H13" s="231"/>
      <c r="I13" s="231"/>
      <c r="J13" s="231"/>
      <c r="K13" s="231"/>
      <c r="L13" s="231"/>
      <c r="M13" s="231"/>
      <c r="N13" s="231"/>
    </row>
    <row r="14" spans="1:16" ht="18.75">
      <c r="A14" s="260" t="s">
        <v>187</v>
      </c>
      <c r="B14" s="260"/>
      <c r="C14" s="260"/>
      <c r="D14" s="260"/>
      <c r="E14" s="260"/>
      <c r="F14" s="260"/>
      <c r="G14" s="260"/>
      <c r="H14" s="260"/>
      <c r="I14" s="260"/>
      <c r="J14" s="260"/>
      <c r="K14" s="260"/>
      <c r="L14" s="260"/>
      <c r="M14" s="260"/>
      <c r="N14" s="260"/>
      <c r="P14" s="11"/>
    </row>
    <row r="15" spans="1:16" ht="15.75" thickBot="1">
      <c r="A15" s="261" t="s">
        <v>93</v>
      </c>
      <c r="B15" s="259"/>
      <c r="C15" s="259"/>
      <c r="D15" s="259"/>
      <c r="E15" s="259"/>
      <c r="F15" s="259"/>
      <c r="G15" s="259"/>
      <c r="H15" s="259"/>
      <c r="I15" s="259"/>
      <c r="J15" s="259"/>
      <c r="K15" s="259"/>
      <c r="L15" s="259"/>
      <c r="M15" s="259"/>
      <c r="N15" s="259"/>
      <c r="P15" s="11"/>
    </row>
    <row r="16" spans="1:16" ht="60">
      <c r="A16" s="59" t="s">
        <v>188</v>
      </c>
      <c r="B16" s="60" t="s">
        <v>189</v>
      </c>
      <c r="C16" s="61" t="s">
        <v>190</v>
      </c>
      <c r="D16" s="61" t="s">
        <v>191</v>
      </c>
      <c r="E16" s="61" t="s">
        <v>192</v>
      </c>
      <c r="F16" s="61" t="s">
        <v>193</v>
      </c>
      <c r="G16" s="61" t="s">
        <v>194</v>
      </c>
      <c r="H16" s="61" t="s">
        <v>195</v>
      </c>
      <c r="I16" s="62" t="s">
        <v>196</v>
      </c>
      <c r="J16" s="61" t="s">
        <v>197</v>
      </c>
      <c r="K16" s="61" t="s">
        <v>198</v>
      </c>
      <c r="L16" s="61" t="s">
        <v>199</v>
      </c>
      <c r="M16" s="61" t="s">
        <v>200</v>
      </c>
      <c r="N16" s="63" t="s">
        <v>201</v>
      </c>
      <c r="O16" s="174" t="s">
        <v>202</v>
      </c>
      <c r="P16" s="55"/>
    </row>
    <row r="17" spans="1:16">
      <c r="A17" s="64" t="str">
        <f>'1-Population'!A45</f>
        <v>Sing Shelter 1</v>
      </c>
      <c r="B17" s="54"/>
      <c r="C17" s="54"/>
      <c r="D17" s="54"/>
      <c r="E17" s="168"/>
      <c r="F17" s="65" t="e">
        <f t="shared" ref="F17:F24" si="0">+E17/D17</f>
        <v>#DIV/0!</v>
      </c>
      <c r="G17" s="168"/>
      <c r="H17" s="65" t="e">
        <f t="shared" ref="H17:H24" si="1">G17/E17</f>
        <v>#DIV/0!</v>
      </c>
      <c r="I17" s="168"/>
      <c r="J17" s="65" t="e">
        <f t="shared" ref="J17:J24" si="2">+I17/D17</f>
        <v>#DIV/0!</v>
      </c>
      <c r="K17" s="168"/>
      <c r="L17" s="8" t="e">
        <f t="shared" ref="L17:L24" si="3">K17/D17</f>
        <v>#DIV/0!</v>
      </c>
      <c r="M17" s="168"/>
      <c r="N17" s="66" t="e">
        <f t="shared" ref="N17:N24" si="4">+M17/D17</f>
        <v>#DIV/0!</v>
      </c>
      <c r="O17" s="175">
        <f>Benchmarks!A3</f>
        <v>0</v>
      </c>
      <c r="P17" s="55"/>
    </row>
    <row r="18" spans="1:16">
      <c r="A18" s="64" t="str">
        <f>'1-Population'!A46</f>
        <v>Sing Shelter 2</v>
      </c>
      <c r="B18" s="110"/>
      <c r="C18" s="54"/>
      <c r="D18" s="54"/>
      <c r="E18" s="168"/>
      <c r="F18" s="65" t="e">
        <f t="shared" si="0"/>
        <v>#DIV/0!</v>
      </c>
      <c r="G18" s="168"/>
      <c r="H18" s="65" t="e">
        <f t="shared" si="1"/>
        <v>#DIV/0!</v>
      </c>
      <c r="I18" s="168"/>
      <c r="J18" s="65" t="e">
        <f t="shared" si="2"/>
        <v>#DIV/0!</v>
      </c>
      <c r="K18" s="168"/>
      <c r="L18" s="8" t="e">
        <f t="shared" si="3"/>
        <v>#DIV/0!</v>
      </c>
      <c r="M18" s="168"/>
      <c r="N18" s="66" t="e">
        <f t="shared" si="4"/>
        <v>#DIV/0!</v>
      </c>
      <c r="O18" s="175">
        <f>Benchmarks!A3</f>
        <v>0</v>
      </c>
      <c r="P18" s="55"/>
    </row>
    <row r="19" spans="1:16">
      <c r="A19" s="64" t="str">
        <f>'1-Population'!A47</f>
        <v>Sing Shelter 3</v>
      </c>
      <c r="B19" s="110"/>
      <c r="C19" s="54"/>
      <c r="D19" s="54"/>
      <c r="E19" s="168"/>
      <c r="F19" s="65" t="e">
        <f t="shared" si="0"/>
        <v>#DIV/0!</v>
      </c>
      <c r="G19" s="168"/>
      <c r="H19" s="65" t="e">
        <f t="shared" si="1"/>
        <v>#DIV/0!</v>
      </c>
      <c r="I19" s="168"/>
      <c r="J19" s="65" t="e">
        <f t="shared" si="2"/>
        <v>#DIV/0!</v>
      </c>
      <c r="K19" s="168"/>
      <c r="L19" s="8" t="e">
        <f t="shared" si="3"/>
        <v>#DIV/0!</v>
      </c>
      <c r="M19" s="168"/>
      <c r="N19" s="66" t="e">
        <f t="shared" si="4"/>
        <v>#DIV/0!</v>
      </c>
      <c r="O19" s="175">
        <f>Benchmarks!A3</f>
        <v>0</v>
      </c>
      <c r="P19" s="55"/>
    </row>
    <row r="20" spans="1:16">
      <c r="A20" s="64" t="str">
        <f>'1-Population'!A48</f>
        <v>Sing Shelter 4</v>
      </c>
      <c r="B20" s="110"/>
      <c r="C20" s="54"/>
      <c r="D20" s="54"/>
      <c r="E20" s="168"/>
      <c r="F20" s="65" t="e">
        <f t="shared" si="0"/>
        <v>#DIV/0!</v>
      </c>
      <c r="G20" s="168"/>
      <c r="H20" s="65" t="e">
        <f t="shared" si="1"/>
        <v>#DIV/0!</v>
      </c>
      <c r="I20" s="168"/>
      <c r="J20" s="65" t="e">
        <f>+I20/D20</f>
        <v>#DIV/0!</v>
      </c>
      <c r="K20" s="168"/>
      <c r="L20" s="8" t="e">
        <f t="shared" si="3"/>
        <v>#DIV/0!</v>
      </c>
      <c r="M20" s="168"/>
      <c r="N20" s="66" t="e">
        <f t="shared" si="4"/>
        <v>#DIV/0!</v>
      </c>
      <c r="O20" s="175">
        <f>Benchmarks!A3</f>
        <v>0</v>
      </c>
      <c r="P20" s="55"/>
    </row>
    <row r="21" spans="1:16">
      <c r="A21" s="64" t="str">
        <f>'1-Population'!A49</f>
        <v>Sing Shelter 5</v>
      </c>
      <c r="B21" s="54"/>
      <c r="C21" s="54"/>
      <c r="D21" s="54"/>
      <c r="E21" s="54"/>
      <c r="F21" s="65" t="e">
        <f t="shared" si="0"/>
        <v>#DIV/0!</v>
      </c>
      <c r="G21" s="54"/>
      <c r="H21" s="65" t="e">
        <f t="shared" si="1"/>
        <v>#DIV/0!</v>
      </c>
      <c r="I21" s="54"/>
      <c r="J21" s="65" t="e">
        <f t="shared" si="2"/>
        <v>#DIV/0!</v>
      </c>
      <c r="K21" s="54"/>
      <c r="L21" s="8" t="e">
        <f t="shared" si="3"/>
        <v>#DIV/0!</v>
      </c>
      <c r="M21" s="54"/>
      <c r="N21" s="66" t="e">
        <f t="shared" si="4"/>
        <v>#DIV/0!</v>
      </c>
      <c r="O21" s="175">
        <f>Benchmarks!A3</f>
        <v>0</v>
      </c>
      <c r="P21" s="55"/>
    </row>
    <row r="22" spans="1:16">
      <c r="A22" s="64" t="str">
        <f>'1-Population'!A50</f>
        <v>Sing Shelter 6</v>
      </c>
      <c r="B22" s="110"/>
      <c r="C22" s="110"/>
      <c r="D22" s="110"/>
      <c r="E22" s="110"/>
      <c r="F22" s="65" t="e">
        <f t="shared" si="0"/>
        <v>#DIV/0!</v>
      </c>
      <c r="G22" s="110"/>
      <c r="H22" s="65" t="e">
        <f t="shared" si="1"/>
        <v>#DIV/0!</v>
      </c>
      <c r="I22" s="110"/>
      <c r="J22" s="65" t="e">
        <f t="shared" si="2"/>
        <v>#DIV/0!</v>
      </c>
      <c r="K22" s="54"/>
      <c r="L22" s="8" t="e">
        <f t="shared" si="3"/>
        <v>#DIV/0!</v>
      </c>
      <c r="M22" s="110"/>
      <c r="N22" s="66" t="e">
        <f t="shared" si="4"/>
        <v>#DIV/0!</v>
      </c>
      <c r="O22" s="175">
        <f>Benchmarks!A3</f>
        <v>0</v>
      </c>
      <c r="P22" s="55"/>
    </row>
    <row r="23" spans="1:16">
      <c r="A23" s="64" t="str">
        <f>'1-Population'!A51</f>
        <v>Sing Shelter 7</v>
      </c>
      <c r="B23" s="110"/>
      <c r="C23" s="110"/>
      <c r="D23" s="110"/>
      <c r="E23" s="110"/>
      <c r="F23" s="65" t="e">
        <f t="shared" si="0"/>
        <v>#DIV/0!</v>
      </c>
      <c r="G23" s="110"/>
      <c r="H23" s="65" t="e">
        <f t="shared" si="1"/>
        <v>#DIV/0!</v>
      </c>
      <c r="I23" s="110"/>
      <c r="J23" s="65" t="e">
        <f t="shared" si="2"/>
        <v>#DIV/0!</v>
      </c>
      <c r="K23" s="54"/>
      <c r="L23" s="8" t="e">
        <f t="shared" si="3"/>
        <v>#DIV/0!</v>
      </c>
      <c r="M23" s="110"/>
      <c r="N23" s="66" t="e">
        <f t="shared" si="4"/>
        <v>#DIV/0!</v>
      </c>
      <c r="O23" s="175">
        <f>Benchmarks!A3</f>
        <v>0</v>
      </c>
      <c r="P23" s="55"/>
    </row>
    <row r="24" spans="1:16">
      <c r="A24" s="64" t="str">
        <f>'1-Population'!A52</f>
        <v>Sing Shelter 8</v>
      </c>
      <c r="B24" s="110"/>
      <c r="C24" s="110"/>
      <c r="D24" s="110"/>
      <c r="E24" s="110"/>
      <c r="F24" s="65" t="e">
        <f t="shared" si="0"/>
        <v>#DIV/0!</v>
      </c>
      <c r="G24" s="110"/>
      <c r="H24" s="65" t="e">
        <f t="shared" si="1"/>
        <v>#DIV/0!</v>
      </c>
      <c r="I24" s="110"/>
      <c r="J24" s="65" t="e">
        <f t="shared" si="2"/>
        <v>#DIV/0!</v>
      </c>
      <c r="K24" s="54"/>
      <c r="L24" s="8" t="e">
        <f t="shared" si="3"/>
        <v>#DIV/0!</v>
      </c>
      <c r="M24" s="110"/>
      <c r="N24" s="66" t="e">
        <f t="shared" si="4"/>
        <v>#DIV/0!</v>
      </c>
      <c r="O24" s="175">
        <f>Benchmarks!A3</f>
        <v>0</v>
      </c>
      <c r="P24" s="55"/>
    </row>
    <row r="25" spans="1:16" ht="15.75" thickBot="1">
      <c r="A25" s="297" t="s">
        <v>203</v>
      </c>
      <c r="B25" s="310">
        <f>SUM(B17:B24)</f>
        <v>0</v>
      </c>
      <c r="C25" s="310">
        <f>SUM(C17:C24)</f>
        <v>0</v>
      </c>
      <c r="D25" s="310">
        <f>SUM(D17:D24)</f>
        <v>0</v>
      </c>
      <c r="E25" s="310">
        <f>SUM(E17:E24)</f>
        <v>0</v>
      </c>
      <c r="F25" s="311" t="e">
        <f>+E25/D25</f>
        <v>#DIV/0!</v>
      </c>
      <c r="G25" s="310">
        <f>SUM(G17:G24)</f>
        <v>0</v>
      </c>
      <c r="H25" s="311" t="e">
        <f>G25/E25</f>
        <v>#DIV/0!</v>
      </c>
      <c r="I25" s="310">
        <f>SUM(I17:I24)</f>
        <v>0</v>
      </c>
      <c r="J25" s="311" t="e">
        <f>+I25/D25</f>
        <v>#DIV/0!</v>
      </c>
      <c r="K25" s="310">
        <f>SUM(K17:K24)</f>
        <v>0</v>
      </c>
      <c r="L25" s="312" t="e">
        <f>K25/D25</f>
        <v>#DIV/0!</v>
      </c>
      <c r="M25" s="310">
        <f>SUM(M17:M24)</f>
        <v>0</v>
      </c>
      <c r="N25" s="313" t="e">
        <f>+M25/D25</f>
        <v>#DIV/0!</v>
      </c>
      <c r="O25" s="176"/>
      <c r="P25" s="55"/>
    </row>
    <row r="26" spans="1:16" ht="15.75" thickBot="1">
      <c r="A26" s="67"/>
      <c r="B26" s="67"/>
      <c r="C26" s="68"/>
      <c r="D26" s="68"/>
      <c r="E26" s="68"/>
      <c r="F26" s="68"/>
      <c r="G26" s="68"/>
      <c r="H26" s="68"/>
      <c r="I26" s="68"/>
      <c r="J26" s="69"/>
      <c r="K26" s="68"/>
      <c r="L26" s="70"/>
      <c r="M26" s="68"/>
      <c r="N26" s="71"/>
      <c r="O26" s="177"/>
      <c r="P26" s="44"/>
    </row>
    <row r="27" spans="1:16" ht="60">
      <c r="A27" s="72" t="s">
        <v>204</v>
      </c>
      <c r="B27" s="73" t="s">
        <v>189</v>
      </c>
      <c r="C27" s="74" t="s">
        <v>190</v>
      </c>
      <c r="D27" s="74" t="s">
        <v>191</v>
      </c>
      <c r="E27" s="74" t="s">
        <v>192</v>
      </c>
      <c r="F27" s="74" t="s">
        <v>193</v>
      </c>
      <c r="G27" s="74" t="s">
        <v>194</v>
      </c>
      <c r="H27" s="74" t="s">
        <v>195</v>
      </c>
      <c r="I27" s="74" t="s">
        <v>196</v>
      </c>
      <c r="J27" s="74" t="s">
        <v>197</v>
      </c>
      <c r="K27" s="74" t="s">
        <v>198</v>
      </c>
      <c r="L27" s="74" t="s">
        <v>199</v>
      </c>
      <c r="M27" s="74" t="s">
        <v>200</v>
      </c>
      <c r="N27" s="75" t="s">
        <v>201</v>
      </c>
      <c r="O27" s="174"/>
      <c r="P27" s="55"/>
    </row>
    <row r="28" spans="1:16">
      <c r="A28" s="64" t="str">
        <f>'1-Population'!C45</f>
        <v>Fam Shelter 1</v>
      </c>
      <c r="B28" s="54"/>
      <c r="C28" s="54"/>
      <c r="D28" s="54"/>
      <c r="E28" s="168"/>
      <c r="F28" s="65" t="e">
        <f t="shared" ref="F28:F35" si="5">+E28/D28</f>
        <v>#DIV/0!</v>
      </c>
      <c r="G28" s="168"/>
      <c r="H28" s="65" t="e">
        <f t="shared" ref="H28:H35" si="6">G28/E28</f>
        <v>#DIV/0!</v>
      </c>
      <c r="I28" s="168"/>
      <c r="J28" s="65" t="e">
        <f t="shared" ref="J28:J35" si="7">+I28/D28</f>
        <v>#DIV/0!</v>
      </c>
      <c r="K28" s="168"/>
      <c r="L28" s="8" t="e">
        <f t="shared" ref="L28:L35" si="8">K28/D28</f>
        <v>#DIV/0!</v>
      </c>
      <c r="M28" s="168"/>
      <c r="N28" s="66" t="e">
        <f t="shared" ref="N28:N35" si="9">+M28/D28</f>
        <v>#DIV/0!</v>
      </c>
      <c r="O28" s="175">
        <f>Benchmarks!A3</f>
        <v>0</v>
      </c>
      <c r="P28" s="55"/>
    </row>
    <row r="29" spans="1:16">
      <c r="A29" s="64" t="str">
        <f>'1-Population'!C46</f>
        <v>Fam Shelter 2</v>
      </c>
      <c r="B29" s="110"/>
      <c r="C29" s="54"/>
      <c r="D29" s="54"/>
      <c r="E29" s="168"/>
      <c r="F29" s="65" t="e">
        <f t="shared" si="5"/>
        <v>#DIV/0!</v>
      </c>
      <c r="G29" s="168"/>
      <c r="H29" s="65" t="e">
        <f t="shared" si="6"/>
        <v>#DIV/0!</v>
      </c>
      <c r="I29" s="168"/>
      <c r="J29" s="65" t="e">
        <f t="shared" si="7"/>
        <v>#DIV/0!</v>
      </c>
      <c r="K29" s="168"/>
      <c r="L29" s="8" t="e">
        <f t="shared" si="8"/>
        <v>#DIV/0!</v>
      </c>
      <c r="M29" s="168"/>
      <c r="N29" s="66" t="e">
        <f t="shared" si="9"/>
        <v>#DIV/0!</v>
      </c>
      <c r="O29" s="175">
        <f>Benchmarks!A3</f>
        <v>0</v>
      </c>
      <c r="P29" s="55"/>
    </row>
    <row r="30" spans="1:16">
      <c r="A30" s="64" t="str">
        <f>'1-Population'!C47</f>
        <v>Fam Shelter 3</v>
      </c>
      <c r="B30" s="110"/>
      <c r="C30" s="54"/>
      <c r="D30" s="54"/>
      <c r="E30" s="168"/>
      <c r="F30" s="65" t="e">
        <f t="shared" si="5"/>
        <v>#DIV/0!</v>
      </c>
      <c r="G30" s="168"/>
      <c r="H30" s="65" t="e">
        <f t="shared" si="6"/>
        <v>#DIV/0!</v>
      </c>
      <c r="I30" s="168"/>
      <c r="J30" s="65" t="e">
        <f t="shared" si="7"/>
        <v>#DIV/0!</v>
      </c>
      <c r="K30" s="168"/>
      <c r="L30" s="8" t="e">
        <f t="shared" si="8"/>
        <v>#DIV/0!</v>
      </c>
      <c r="M30" s="168"/>
      <c r="N30" s="66" t="e">
        <f t="shared" si="9"/>
        <v>#DIV/0!</v>
      </c>
      <c r="O30" s="175">
        <f>Benchmarks!A3</f>
        <v>0</v>
      </c>
      <c r="P30" s="55"/>
    </row>
    <row r="31" spans="1:16">
      <c r="A31" s="64" t="str">
        <f>'1-Population'!C48</f>
        <v>Fam Shelter 4</v>
      </c>
      <c r="B31" s="110"/>
      <c r="C31" s="54"/>
      <c r="D31" s="54"/>
      <c r="E31" s="168"/>
      <c r="F31" s="65" t="e">
        <f t="shared" si="5"/>
        <v>#DIV/0!</v>
      </c>
      <c r="G31" s="168"/>
      <c r="H31" s="65" t="e">
        <f t="shared" si="6"/>
        <v>#DIV/0!</v>
      </c>
      <c r="I31" s="168"/>
      <c r="J31" s="65" t="e">
        <f t="shared" si="7"/>
        <v>#DIV/0!</v>
      </c>
      <c r="K31" s="168"/>
      <c r="L31" s="8" t="e">
        <f t="shared" si="8"/>
        <v>#DIV/0!</v>
      </c>
      <c r="M31" s="168"/>
      <c r="N31" s="66" t="e">
        <f t="shared" si="9"/>
        <v>#DIV/0!</v>
      </c>
      <c r="O31" s="175">
        <f>Benchmarks!A3</f>
        <v>0</v>
      </c>
      <c r="P31" s="55"/>
    </row>
    <row r="32" spans="1:16">
      <c r="A32" s="64" t="str">
        <f>'1-Population'!C49</f>
        <v>Fam Shelter 5</v>
      </c>
      <c r="B32" s="54"/>
      <c r="C32" s="54"/>
      <c r="D32" s="54"/>
      <c r="E32" s="54"/>
      <c r="F32" s="65" t="e">
        <f t="shared" si="5"/>
        <v>#DIV/0!</v>
      </c>
      <c r="G32" s="54"/>
      <c r="H32" s="65" t="e">
        <f t="shared" si="6"/>
        <v>#DIV/0!</v>
      </c>
      <c r="I32" s="54"/>
      <c r="J32" s="65" t="e">
        <f t="shared" si="7"/>
        <v>#DIV/0!</v>
      </c>
      <c r="K32" s="54"/>
      <c r="L32" s="8" t="e">
        <f t="shared" si="8"/>
        <v>#DIV/0!</v>
      </c>
      <c r="M32" s="54"/>
      <c r="N32" s="66" t="e">
        <f t="shared" si="9"/>
        <v>#DIV/0!</v>
      </c>
      <c r="O32" s="175">
        <f>Benchmarks!A3</f>
        <v>0</v>
      </c>
      <c r="P32" s="55"/>
    </row>
    <row r="33" spans="1:16">
      <c r="A33" s="64" t="str">
        <f>'1-Population'!C50</f>
        <v>Fam Shelter 6</v>
      </c>
      <c r="B33" s="110"/>
      <c r="C33" s="54"/>
      <c r="D33" s="54"/>
      <c r="E33" s="110"/>
      <c r="F33" s="65" t="e">
        <f t="shared" si="5"/>
        <v>#DIV/0!</v>
      </c>
      <c r="G33" s="110"/>
      <c r="H33" s="65" t="e">
        <f t="shared" si="6"/>
        <v>#DIV/0!</v>
      </c>
      <c r="I33" s="110"/>
      <c r="J33" s="65" t="e">
        <f t="shared" si="7"/>
        <v>#DIV/0!</v>
      </c>
      <c r="K33" s="110"/>
      <c r="L33" s="8" t="e">
        <f t="shared" si="8"/>
        <v>#DIV/0!</v>
      </c>
      <c r="M33" s="110"/>
      <c r="N33" s="66" t="e">
        <f t="shared" si="9"/>
        <v>#DIV/0!</v>
      </c>
      <c r="O33" s="175">
        <f>Benchmarks!A3</f>
        <v>0</v>
      </c>
      <c r="P33" s="55"/>
    </row>
    <row r="34" spans="1:16">
      <c r="A34" s="64" t="str">
        <f>'1-Population'!C51</f>
        <v>Fam Shelter 7</v>
      </c>
      <c r="B34" s="110"/>
      <c r="C34" s="54"/>
      <c r="D34" s="54"/>
      <c r="E34" s="110"/>
      <c r="F34" s="65" t="e">
        <f t="shared" si="5"/>
        <v>#DIV/0!</v>
      </c>
      <c r="G34" s="110"/>
      <c r="H34" s="65" t="e">
        <f t="shared" si="6"/>
        <v>#DIV/0!</v>
      </c>
      <c r="I34" s="110"/>
      <c r="J34" s="65" t="e">
        <f t="shared" si="7"/>
        <v>#DIV/0!</v>
      </c>
      <c r="K34" s="110"/>
      <c r="L34" s="8" t="e">
        <f t="shared" si="8"/>
        <v>#DIV/0!</v>
      </c>
      <c r="M34" s="110"/>
      <c r="N34" s="66" t="e">
        <f t="shared" si="9"/>
        <v>#DIV/0!</v>
      </c>
      <c r="O34" s="175">
        <f>Benchmarks!A3</f>
        <v>0</v>
      </c>
      <c r="P34" s="55"/>
    </row>
    <row r="35" spans="1:16">
      <c r="A35" s="64" t="str">
        <f>'1-Population'!C52</f>
        <v>Fam Shelter 8</v>
      </c>
      <c r="B35" s="110"/>
      <c r="C35" s="110"/>
      <c r="D35" s="110"/>
      <c r="E35" s="110"/>
      <c r="F35" s="65" t="e">
        <f t="shared" si="5"/>
        <v>#DIV/0!</v>
      </c>
      <c r="G35" s="110"/>
      <c r="H35" s="65" t="e">
        <f t="shared" si="6"/>
        <v>#DIV/0!</v>
      </c>
      <c r="I35" s="110"/>
      <c r="J35" s="65" t="e">
        <f t="shared" si="7"/>
        <v>#DIV/0!</v>
      </c>
      <c r="K35" s="110"/>
      <c r="L35" s="8" t="e">
        <f t="shared" si="8"/>
        <v>#DIV/0!</v>
      </c>
      <c r="M35" s="110"/>
      <c r="N35" s="66" t="e">
        <f t="shared" si="9"/>
        <v>#DIV/0!</v>
      </c>
      <c r="O35" s="175">
        <f>Benchmarks!A3</f>
        <v>0</v>
      </c>
      <c r="P35" s="55"/>
    </row>
    <row r="36" spans="1:16" ht="15.75" thickBot="1">
      <c r="A36" s="314" t="s">
        <v>203</v>
      </c>
      <c r="B36" s="315">
        <f>SUM(B28:B35)</f>
        <v>0</v>
      </c>
      <c r="C36" s="315">
        <f>SUM(C28:C35)</f>
        <v>0</v>
      </c>
      <c r="D36" s="315">
        <f>SUM(D28:D35)</f>
        <v>0</v>
      </c>
      <c r="E36" s="316">
        <f>SUM(E28:E35)</f>
        <v>0</v>
      </c>
      <c r="F36" s="317" t="e">
        <f>+E36/D36</f>
        <v>#DIV/0!</v>
      </c>
      <c r="G36" s="316">
        <f>SUM(G28:G35)</f>
        <v>0</v>
      </c>
      <c r="H36" s="317" t="e">
        <f>G36/E36</f>
        <v>#DIV/0!</v>
      </c>
      <c r="I36" s="316">
        <f>SUM(I28:I35)</f>
        <v>0</v>
      </c>
      <c r="J36" s="317" t="e">
        <f>+I36/D36</f>
        <v>#DIV/0!</v>
      </c>
      <c r="K36" s="316">
        <f>SUM(K28:K35)</f>
        <v>0</v>
      </c>
      <c r="L36" s="318" t="e">
        <f>K36/D36</f>
        <v>#DIV/0!</v>
      </c>
      <c r="M36" s="316">
        <f>SUM(M28:M35)</f>
        <v>0</v>
      </c>
      <c r="N36" s="319" t="e">
        <f>+M36/D36</f>
        <v>#DIV/0!</v>
      </c>
      <c r="O36" s="176"/>
      <c r="P36" s="55"/>
    </row>
    <row r="37" spans="1:16" ht="15.75" thickTop="1">
      <c r="L37" t="s">
        <v>205</v>
      </c>
      <c r="O37" s="178"/>
      <c r="P37" s="11"/>
    </row>
    <row r="38" spans="1:16" ht="15.75" thickBot="1">
      <c r="A38" s="261" t="s">
        <v>9</v>
      </c>
      <c r="B38" s="259"/>
      <c r="C38" s="259"/>
      <c r="D38" s="259"/>
      <c r="E38" s="259"/>
      <c r="F38" s="259"/>
      <c r="G38" s="259"/>
      <c r="H38" s="259"/>
      <c r="I38" s="259"/>
      <c r="J38" s="259"/>
      <c r="K38" s="259"/>
      <c r="L38" s="259"/>
      <c r="M38" s="259"/>
      <c r="N38" s="259"/>
      <c r="O38" s="178"/>
      <c r="P38" s="11"/>
    </row>
    <row r="39" spans="1:16" ht="60">
      <c r="A39" s="59" t="s">
        <v>188</v>
      </c>
      <c r="B39" s="60" t="s">
        <v>189</v>
      </c>
      <c r="C39" s="61" t="s">
        <v>190</v>
      </c>
      <c r="D39" s="61" t="s">
        <v>191</v>
      </c>
      <c r="E39" s="61" t="s">
        <v>192</v>
      </c>
      <c r="F39" s="61" t="s">
        <v>193</v>
      </c>
      <c r="G39" s="61" t="s">
        <v>194</v>
      </c>
      <c r="H39" s="61" t="s">
        <v>195</v>
      </c>
      <c r="I39" s="61" t="s">
        <v>196</v>
      </c>
      <c r="J39" s="61" t="s">
        <v>197</v>
      </c>
      <c r="K39" s="61" t="s">
        <v>198</v>
      </c>
      <c r="L39" s="61" t="s">
        <v>199</v>
      </c>
      <c r="M39" s="61" t="s">
        <v>200</v>
      </c>
      <c r="N39" s="63" t="s">
        <v>201</v>
      </c>
      <c r="O39" s="174" t="s">
        <v>202</v>
      </c>
      <c r="P39" s="55"/>
    </row>
    <row r="40" spans="1:16">
      <c r="A40" s="64" t="str">
        <f>'1-Population'!A54</f>
        <v>Sing TH 1</v>
      </c>
      <c r="B40" s="54"/>
      <c r="C40" s="54"/>
      <c r="D40" s="54"/>
      <c r="E40" s="168"/>
      <c r="F40" s="65" t="e">
        <f t="shared" ref="F40:F47" si="10">+E40/D40</f>
        <v>#DIV/0!</v>
      </c>
      <c r="G40" s="168"/>
      <c r="H40" s="65" t="e">
        <f t="shared" ref="H40:H47" si="11">G40/E40</f>
        <v>#DIV/0!</v>
      </c>
      <c r="I40" s="168"/>
      <c r="J40" s="65" t="e">
        <f t="shared" ref="J40:J47" si="12">+I40/D40</f>
        <v>#DIV/0!</v>
      </c>
      <c r="K40" s="168"/>
      <c r="L40" s="8" t="e">
        <f t="shared" ref="L40:L47" si="13">K40/D40</f>
        <v>#DIV/0!</v>
      </c>
      <c r="M40" s="168"/>
      <c r="N40" s="66" t="e">
        <f t="shared" ref="N40:N47" si="14">+M40/D40</f>
        <v>#DIV/0!</v>
      </c>
      <c r="O40" s="175">
        <f>Benchmarks!$A$4</f>
        <v>0.8</v>
      </c>
      <c r="P40" s="55"/>
    </row>
    <row r="41" spans="1:16">
      <c r="A41" s="64" t="str">
        <f>'1-Population'!A55</f>
        <v>Sing TH 2</v>
      </c>
      <c r="B41" s="110"/>
      <c r="C41" s="54"/>
      <c r="D41" s="54"/>
      <c r="E41" s="168"/>
      <c r="F41" s="65" t="e">
        <f t="shared" si="10"/>
        <v>#DIV/0!</v>
      </c>
      <c r="G41" s="168"/>
      <c r="H41" s="65" t="e">
        <f t="shared" si="11"/>
        <v>#DIV/0!</v>
      </c>
      <c r="I41" s="168"/>
      <c r="J41" s="65" t="e">
        <f t="shared" si="12"/>
        <v>#DIV/0!</v>
      </c>
      <c r="K41" s="168"/>
      <c r="L41" s="8" t="e">
        <f t="shared" si="13"/>
        <v>#DIV/0!</v>
      </c>
      <c r="M41" s="168"/>
      <c r="N41" s="66" t="e">
        <f t="shared" si="14"/>
        <v>#DIV/0!</v>
      </c>
      <c r="O41" s="175">
        <f>Benchmarks!$A$4</f>
        <v>0.8</v>
      </c>
      <c r="P41" s="55"/>
    </row>
    <row r="42" spans="1:16">
      <c r="A42" s="64" t="str">
        <f>'1-Population'!A56</f>
        <v>Sing TH 3</v>
      </c>
      <c r="B42" s="110"/>
      <c r="C42" s="54"/>
      <c r="D42" s="54"/>
      <c r="E42" s="168"/>
      <c r="F42" s="65" t="e">
        <f t="shared" si="10"/>
        <v>#DIV/0!</v>
      </c>
      <c r="G42" s="168"/>
      <c r="H42" s="65" t="e">
        <f t="shared" si="11"/>
        <v>#DIV/0!</v>
      </c>
      <c r="I42" s="168"/>
      <c r="J42" s="65" t="e">
        <f t="shared" si="12"/>
        <v>#DIV/0!</v>
      </c>
      <c r="K42" s="168"/>
      <c r="L42" s="8" t="e">
        <f t="shared" si="13"/>
        <v>#DIV/0!</v>
      </c>
      <c r="M42" s="168"/>
      <c r="N42" s="66" t="e">
        <f t="shared" si="14"/>
        <v>#DIV/0!</v>
      </c>
      <c r="O42" s="175">
        <f>Benchmarks!$A$4</f>
        <v>0.8</v>
      </c>
      <c r="P42" s="55"/>
    </row>
    <row r="43" spans="1:16">
      <c r="A43" s="64" t="str">
        <f>'1-Population'!A57</f>
        <v>Sing TH 4</v>
      </c>
      <c r="B43" s="110"/>
      <c r="C43" s="54"/>
      <c r="D43" s="54"/>
      <c r="E43" s="168"/>
      <c r="F43" s="65" t="e">
        <f t="shared" si="10"/>
        <v>#DIV/0!</v>
      </c>
      <c r="G43" s="168"/>
      <c r="H43" s="65" t="e">
        <f t="shared" si="11"/>
        <v>#DIV/0!</v>
      </c>
      <c r="I43" s="168"/>
      <c r="J43" s="65" t="e">
        <f t="shared" si="12"/>
        <v>#DIV/0!</v>
      </c>
      <c r="K43" s="168"/>
      <c r="L43" s="8" t="e">
        <f t="shared" si="13"/>
        <v>#DIV/0!</v>
      </c>
      <c r="M43" s="168"/>
      <c r="N43" s="66" t="e">
        <f t="shared" si="14"/>
        <v>#DIV/0!</v>
      </c>
      <c r="O43" s="175">
        <f>Benchmarks!$A$4</f>
        <v>0.8</v>
      </c>
      <c r="P43" s="55"/>
    </row>
    <row r="44" spans="1:16">
      <c r="A44" s="64" t="str">
        <f>'1-Population'!A58</f>
        <v>Sing TH 5</v>
      </c>
      <c r="B44" s="54"/>
      <c r="C44" s="54"/>
      <c r="D44" s="54"/>
      <c r="E44" s="168"/>
      <c r="F44" s="65" t="e">
        <f t="shared" si="10"/>
        <v>#DIV/0!</v>
      </c>
      <c r="G44" s="168"/>
      <c r="H44" s="65" t="e">
        <f t="shared" si="11"/>
        <v>#DIV/0!</v>
      </c>
      <c r="I44" s="168"/>
      <c r="J44" s="65" t="e">
        <f t="shared" si="12"/>
        <v>#DIV/0!</v>
      </c>
      <c r="K44" s="168"/>
      <c r="L44" s="8" t="e">
        <f t="shared" si="13"/>
        <v>#DIV/0!</v>
      </c>
      <c r="M44" s="168"/>
      <c r="N44" s="66" t="e">
        <f t="shared" si="14"/>
        <v>#DIV/0!</v>
      </c>
      <c r="O44" s="175">
        <f>Benchmarks!$A$4</f>
        <v>0.8</v>
      </c>
      <c r="P44" s="55"/>
    </row>
    <row r="45" spans="1:16">
      <c r="A45" s="64" t="str">
        <f>'1-Population'!A59</f>
        <v>Sing TH 6</v>
      </c>
      <c r="B45" s="110"/>
      <c r="C45" s="54"/>
      <c r="D45" s="54"/>
      <c r="E45" s="168"/>
      <c r="F45" s="65" t="e">
        <f t="shared" si="10"/>
        <v>#DIV/0!</v>
      </c>
      <c r="G45" s="168"/>
      <c r="H45" s="65" t="e">
        <f t="shared" si="11"/>
        <v>#DIV/0!</v>
      </c>
      <c r="I45" s="168"/>
      <c r="J45" s="65" t="e">
        <f t="shared" si="12"/>
        <v>#DIV/0!</v>
      </c>
      <c r="K45" s="168"/>
      <c r="L45" s="8" t="e">
        <f t="shared" si="13"/>
        <v>#DIV/0!</v>
      </c>
      <c r="M45" s="168"/>
      <c r="N45" s="66" t="e">
        <f t="shared" si="14"/>
        <v>#DIV/0!</v>
      </c>
      <c r="O45" s="175">
        <f>Benchmarks!$A$4</f>
        <v>0.8</v>
      </c>
      <c r="P45" s="55"/>
    </row>
    <row r="46" spans="1:16">
      <c r="A46" s="64" t="str">
        <f>'1-Population'!A60</f>
        <v>Sing TH 7</v>
      </c>
      <c r="B46" s="110"/>
      <c r="C46" s="54"/>
      <c r="D46" s="54"/>
      <c r="E46" s="168"/>
      <c r="F46" s="65" t="e">
        <f t="shared" si="10"/>
        <v>#DIV/0!</v>
      </c>
      <c r="G46" s="168"/>
      <c r="H46" s="65" t="e">
        <f t="shared" si="11"/>
        <v>#DIV/0!</v>
      </c>
      <c r="I46" s="168"/>
      <c r="J46" s="65" t="e">
        <f t="shared" si="12"/>
        <v>#DIV/0!</v>
      </c>
      <c r="K46" s="168"/>
      <c r="L46" s="8" t="e">
        <f t="shared" si="13"/>
        <v>#DIV/0!</v>
      </c>
      <c r="M46" s="168"/>
      <c r="N46" s="66" t="e">
        <f t="shared" si="14"/>
        <v>#DIV/0!</v>
      </c>
      <c r="O46" s="175">
        <f>Benchmarks!$A$4</f>
        <v>0.8</v>
      </c>
      <c r="P46" s="55"/>
    </row>
    <row r="47" spans="1:16">
      <c r="A47" s="64" t="str">
        <f>'1-Population'!A61</f>
        <v>Sing TH 8</v>
      </c>
      <c r="B47" s="110"/>
      <c r="C47" s="54"/>
      <c r="D47" s="54"/>
      <c r="E47" s="168"/>
      <c r="F47" s="65" t="e">
        <f t="shared" si="10"/>
        <v>#DIV/0!</v>
      </c>
      <c r="G47" s="168"/>
      <c r="H47" s="65" t="e">
        <f t="shared" si="11"/>
        <v>#DIV/0!</v>
      </c>
      <c r="I47" s="168"/>
      <c r="J47" s="65" t="e">
        <f t="shared" si="12"/>
        <v>#DIV/0!</v>
      </c>
      <c r="K47" s="168"/>
      <c r="L47" s="8" t="e">
        <f t="shared" si="13"/>
        <v>#DIV/0!</v>
      </c>
      <c r="M47" s="168"/>
      <c r="N47" s="66" t="e">
        <f t="shared" si="14"/>
        <v>#DIV/0!</v>
      </c>
      <c r="O47" s="175">
        <f>Benchmarks!$A$4</f>
        <v>0.8</v>
      </c>
      <c r="P47" s="55"/>
    </row>
    <row r="48" spans="1:16" ht="15.75" thickBot="1">
      <c r="A48" s="320" t="s">
        <v>203</v>
      </c>
      <c r="B48" s="321">
        <f>SUM(B40:B47)</f>
        <v>0</v>
      </c>
      <c r="C48" s="321">
        <f>SUM(C40:C47)</f>
        <v>0</v>
      </c>
      <c r="D48" s="321">
        <f>SUM(D40:D47)</f>
        <v>0</v>
      </c>
      <c r="E48" s="322">
        <f>SUM(E40:E47)</f>
        <v>0</v>
      </c>
      <c r="F48" s="323" t="e">
        <f>+E48/D48</f>
        <v>#DIV/0!</v>
      </c>
      <c r="G48" s="322">
        <f>SUM(G40:G47)</f>
        <v>0</v>
      </c>
      <c r="H48" s="323" t="e">
        <f>G48/E48</f>
        <v>#DIV/0!</v>
      </c>
      <c r="I48" s="322">
        <f>SUM(I40:I47)</f>
        <v>0</v>
      </c>
      <c r="J48" s="323" t="e">
        <f>+I48/D48</f>
        <v>#DIV/0!</v>
      </c>
      <c r="K48" s="322">
        <f>SUM(K40:K47)</f>
        <v>0</v>
      </c>
      <c r="L48" s="324" t="e">
        <f>K48/D48</f>
        <v>#DIV/0!</v>
      </c>
      <c r="M48" s="322">
        <f>SUM(M40:M47)</f>
        <v>0</v>
      </c>
      <c r="N48" s="325" t="e">
        <f>+M48/D48</f>
        <v>#DIV/0!</v>
      </c>
      <c r="O48" s="176"/>
      <c r="P48" s="55"/>
    </row>
    <row r="49" spans="1:16" ht="15.75" thickBot="1">
      <c r="A49" s="67"/>
      <c r="B49" s="67"/>
      <c r="C49" s="68"/>
      <c r="D49" s="68"/>
      <c r="E49" s="68"/>
      <c r="F49" s="68"/>
      <c r="G49" s="68"/>
      <c r="H49" s="68"/>
      <c r="I49" s="68"/>
      <c r="J49" s="69"/>
      <c r="K49" s="68"/>
      <c r="L49" s="70"/>
      <c r="M49" s="68"/>
      <c r="N49" s="71"/>
      <c r="O49" s="177"/>
      <c r="P49" s="44"/>
    </row>
    <row r="50" spans="1:16" ht="60">
      <c r="A50" s="72" t="s">
        <v>204</v>
      </c>
      <c r="B50" s="60" t="s">
        <v>189</v>
      </c>
      <c r="C50" s="61" t="s">
        <v>190</v>
      </c>
      <c r="D50" s="74" t="s">
        <v>191</v>
      </c>
      <c r="E50" s="61" t="s">
        <v>192</v>
      </c>
      <c r="F50" s="61" t="s">
        <v>193</v>
      </c>
      <c r="G50" s="61" t="s">
        <v>194</v>
      </c>
      <c r="H50" s="61" t="s">
        <v>195</v>
      </c>
      <c r="I50" s="61" t="s">
        <v>196</v>
      </c>
      <c r="J50" s="61" t="s">
        <v>197</v>
      </c>
      <c r="K50" s="61" t="s">
        <v>198</v>
      </c>
      <c r="L50" s="61" t="s">
        <v>199</v>
      </c>
      <c r="M50" s="61" t="s">
        <v>200</v>
      </c>
      <c r="N50" s="76" t="s">
        <v>201</v>
      </c>
      <c r="O50" s="174"/>
      <c r="P50" s="55"/>
    </row>
    <row r="51" spans="1:16">
      <c r="A51" s="64" t="str">
        <f>'1-Population'!C54</f>
        <v>Fam TH 1</v>
      </c>
      <c r="B51" s="54"/>
      <c r="C51" s="54"/>
      <c r="D51" s="54"/>
      <c r="E51" s="168"/>
      <c r="F51" s="65" t="e">
        <f t="shared" ref="F51:F58" si="15">+E51/D51</f>
        <v>#DIV/0!</v>
      </c>
      <c r="G51" s="168"/>
      <c r="H51" s="65" t="e">
        <f t="shared" ref="H51:H58" si="16">G51/E51</f>
        <v>#DIV/0!</v>
      </c>
      <c r="I51" s="168"/>
      <c r="J51" s="65" t="e">
        <f t="shared" ref="J51:J58" si="17">+I51/D51</f>
        <v>#DIV/0!</v>
      </c>
      <c r="K51" s="54"/>
      <c r="L51" s="8" t="e">
        <f t="shared" ref="L51:L58" si="18">K51/D51</f>
        <v>#DIV/0!</v>
      </c>
      <c r="M51" s="54"/>
      <c r="N51" s="66" t="e">
        <f t="shared" ref="N51:N58" si="19">+M51/D51</f>
        <v>#DIV/0!</v>
      </c>
      <c r="O51" s="175">
        <f>Benchmarks!$A$4</f>
        <v>0.8</v>
      </c>
      <c r="P51" s="55"/>
    </row>
    <row r="52" spans="1:16">
      <c r="A52" s="64" t="str">
        <f>'1-Population'!C55</f>
        <v>Fam TH 2</v>
      </c>
      <c r="B52" s="110"/>
      <c r="C52" s="54"/>
      <c r="D52" s="54"/>
      <c r="E52" s="168"/>
      <c r="F52" s="65" t="e">
        <f t="shared" si="15"/>
        <v>#DIV/0!</v>
      </c>
      <c r="G52" s="168"/>
      <c r="H52" s="65" t="e">
        <f t="shared" si="16"/>
        <v>#DIV/0!</v>
      </c>
      <c r="I52" s="168"/>
      <c r="J52" s="65" t="e">
        <f t="shared" si="17"/>
        <v>#DIV/0!</v>
      </c>
      <c r="K52" s="54"/>
      <c r="L52" s="8" t="e">
        <f t="shared" si="18"/>
        <v>#DIV/0!</v>
      </c>
      <c r="M52" s="110"/>
      <c r="N52" s="66" t="e">
        <f t="shared" si="19"/>
        <v>#DIV/0!</v>
      </c>
      <c r="O52" s="175">
        <f>Benchmarks!$A$4</f>
        <v>0.8</v>
      </c>
      <c r="P52" s="55"/>
    </row>
    <row r="53" spans="1:16">
      <c r="A53" s="64" t="str">
        <f>'1-Population'!C56</f>
        <v>Fam TH 3</v>
      </c>
      <c r="B53" s="110"/>
      <c r="C53" s="54"/>
      <c r="D53" s="54"/>
      <c r="E53" s="168"/>
      <c r="F53" s="65" t="e">
        <f t="shared" si="15"/>
        <v>#DIV/0!</v>
      </c>
      <c r="G53" s="168"/>
      <c r="H53" s="65" t="e">
        <f t="shared" si="16"/>
        <v>#DIV/0!</v>
      </c>
      <c r="I53" s="168"/>
      <c r="J53" s="65" t="e">
        <f t="shared" si="17"/>
        <v>#DIV/0!</v>
      </c>
      <c r="K53" s="111"/>
      <c r="L53" s="8" t="e">
        <f t="shared" si="18"/>
        <v>#DIV/0!</v>
      </c>
      <c r="M53" s="110"/>
      <c r="N53" s="66" t="e">
        <f t="shared" si="19"/>
        <v>#DIV/0!</v>
      </c>
      <c r="O53" s="175">
        <f>Benchmarks!$A$4</f>
        <v>0.8</v>
      </c>
      <c r="P53" s="55"/>
    </row>
    <row r="54" spans="1:16">
      <c r="A54" s="64" t="str">
        <f>'1-Population'!C57</f>
        <v>Fam TH 4</v>
      </c>
      <c r="B54" s="110"/>
      <c r="C54" s="54"/>
      <c r="D54" s="54"/>
      <c r="E54" s="168"/>
      <c r="F54" s="65" t="e">
        <f t="shared" si="15"/>
        <v>#DIV/0!</v>
      </c>
      <c r="G54" s="168"/>
      <c r="H54" s="65" t="e">
        <f t="shared" si="16"/>
        <v>#DIV/0!</v>
      </c>
      <c r="I54" s="168"/>
      <c r="J54" s="65" t="e">
        <f t="shared" si="17"/>
        <v>#DIV/0!</v>
      </c>
      <c r="K54" s="110"/>
      <c r="L54" s="8" t="e">
        <f t="shared" si="18"/>
        <v>#DIV/0!</v>
      </c>
      <c r="M54" s="110"/>
      <c r="N54" s="66" t="e">
        <f t="shared" si="19"/>
        <v>#DIV/0!</v>
      </c>
      <c r="O54" s="175">
        <f>Benchmarks!$A$4</f>
        <v>0.8</v>
      </c>
      <c r="P54" s="55"/>
    </row>
    <row r="55" spans="1:16">
      <c r="A55" s="64" t="str">
        <f>'1-Population'!C58</f>
        <v>Fam TH 5</v>
      </c>
      <c r="B55" s="54"/>
      <c r="C55" s="54"/>
      <c r="D55" s="54"/>
      <c r="E55" s="168"/>
      <c r="F55" s="65" t="e">
        <f t="shared" si="15"/>
        <v>#DIV/0!</v>
      </c>
      <c r="G55" s="168"/>
      <c r="H55" s="65" t="e">
        <f t="shared" si="16"/>
        <v>#DIV/0!</v>
      </c>
      <c r="I55" s="168"/>
      <c r="J55" s="65" t="e">
        <f t="shared" si="17"/>
        <v>#DIV/0!</v>
      </c>
      <c r="K55" s="54"/>
      <c r="L55" s="8" t="e">
        <f t="shared" si="18"/>
        <v>#DIV/0!</v>
      </c>
      <c r="M55" s="54"/>
      <c r="N55" s="66" t="e">
        <f t="shared" si="19"/>
        <v>#DIV/0!</v>
      </c>
      <c r="O55" s="175">
        <f>Benchmarks!$A$4</f>
        <v>0.8</v>
      </c>
      <c r="P55" s="55"/>
    </row>
    <row r="56" spans="1:16">
      <c r="A56" s="64" t="str">
        <f>'1-Population'!C59</f>
        <v>Fam TH 6</v>
      </c>
      <c r="B56" s="110"/>
      <c r="C56" s="54"/>
      <c r="D56" s="54"/>
      <c r="E56" s="168"/>
      <c r="F56" s="65" t="e">
        <f t="shared" si="15"/>
        <v>#DIV/0!</v>
      </c>
      <c r="G56" s="168"/>
      <c r="H56" s="65" t="e">
        <f t="shared" si="16"/>
        <v>#DIV/0!</v>
      </c>
      <c r="I56" s="168"/>
      <c r="J56" s="65" t="e">
        <f t="shared" si="17"/>
        <v>#DIV/0!</v>
      </c>
      <c r="K56" s="54"/>
      <c r="L56" s="8" t="e">
        <f t="shared" si="18"/>
        <v>#DIV/0!</v>
      </c>
      <c r="M56" s="110"/>
      <c r="N56" s="66" t="e">
        <f t="shared" si="19"/>
        <v>#DIV/0!</v>
      </c>
      <c r="O56" s="175">
        <f>Benchmarks!$A$4</f>
        <v>0.8</v>
      </c>
      <c r="P56" s="55"/>
    </row>
    <row r="57" spans="1:16">
      <c r="A57" s="64" t="str">
        <f>'1-Population'!C60</f>
        <v>Fam TH 7</v>
      </c>
      <c r="B57" s="110"/>
      <c r="C57" s="54"/>
      <c r="D57" s="54"/>
      <c r="E57" s="168"/>
      <c r="F57" s="65" t="e">
        <f t="shared" si="15"/>
        <v>#DIV/0!</v>
      </c>
      <c r="G57" s="168"/>
      <c r="H57" s="65" t="e">
        <f t="shared" si="16"/>
        <v>#DIV/0!</v>
      </c>
      <c r="I57" s="168"/>
      <c r="J57" s="65" t="e">
        <f t="shared" si="17"/>
        <v>#DIV/0!</v>
      </c>
      <c r="K57" s="111"/>
      <c r="L57" s="8" t="e">
        <f t="shared" si="18"/>
        <v>#DIV/0!</v>
      </c>
      <c r="M57" s="110"/>
      <c r="N57" s="66" t="e">
        <f t="shared" si="19"/>
        <v>#DIV/0!</v>
      </c>
      <c r="O57" s="175">
        <f>Benchmarks!$A$4</f>
        <v>0.8</v>
      </c>
      <c r="P57" s="55"/>
    </row>
    <row r="58" spans="1:16">
      <c r="A58" s="64" t="str">
        <f>'1-Population'!C61</f>
        <v>Fam TH 8</v>
      </c>
      <c r="B58" s="110"/>
      <c r="C58" s="110"/>
      <c r="D58" s="110"/>
      <c r="E58" s="173"/>
      <c r="F58" s="65" t="e">
        <f t="shared" si="15"/>
        <v>#DIV/0!</v>
      </c>
      <c r="G58" s="168"/>
      <c r="H58" s="65" t="e">
        <f t="shared" si="16"/>
        <v>#DIV/0!</v>
      </c>
      <c r="I58" s="168"/>
      <c r="J58" s="65" t="e">
        <f t="shared" si="17"/>
        <v>#DIV/0!</v>
      </c>
      <c r="K58" s="110"/>
      <c r="L58" s="8" t="e">
        <f t="shared" si="18"/>
        <v>#DIV/0!</v>
      </c>
      <c r="M58" s="110"/>
      <c r="N58" s="66" t="e">
        <f t="shared" si="19"/>
        <v>#DIV/0!</v>
      </c>
      <c r="O58" s="175">
        <f>Benchmarks!$A$4</f>
        <v>0.8</v>
      </c>
      <c r="P58" s="55"/>
    </row>
    <row r="59" spans="1:16" ht="15.75" thickBot="1">
      <c r="A59" s="326" t="s">
        <v>203</v>
      </c>
      <c r="B59" s="321">
        <f>SUM(B51:B58)</f>
        <v>0</v>
      </c>
      <c r="C59" s="321">
        <f>SUM(C51:C58)</f>
        <v>0</v>
      </c>
      <c r="D59" s="321">
        <f>SUM(D51:D58)</f>
        <v>0</v>
      </c>
      <c r="E59" s="322">
        <f>SUM(E51:E58)</f>
        <v>0</v>
      </c>
      <c r="F59" s="327" t="e">
        <f>+E59/D59</f>
        <v>#DIV/0!</v>
      </c>
      <c r="G59" s="322">
        <f>SUM(G51:G58)</f>
        <v>0</v>
      </c>
      <c r="H59" s="323" t="e">
        <f>G59/E59</f>
        <v>#DIV/0!</v>
      </c>
      <c r="I59" s="322">
        <f>SUM(I51:I58)</f>
        <v>0</v>
      </c>
      <c r="J59" s="327" t="e">
        <f>+I59/D59</f>
        <v>#DIV/0!</v>
      </c>
      <c r="K59" s="321">
        <f>SUM(K51:K58)</f>
        <v>0</v>
      </c>
      <c r="L59" s="328" t="e">
        <f>K59/D59</f>
        <v>#DIV/0!</v>
      </c>
      <c r="M59" s="321">
        <f>SUM(M51:M58)</f>
        <v>0</v>
      </c>
      <c r="N59" s="319" t="e">
        <f>+M59/D59</f>
        <v>#DIV/0!</v>
      </c>
      <c r="O59" s="176"/>
      <c r="P59" s="55"/>
    </row>
    <row r="60" spans="1:16">
      <c r="O60" s="178"/>
      <c r="P60" s="11"/>
    </row>
    <row r="61" spans="1:16" ht="15.75" thickBot="1">
      <c r="A61" s="261" t="s">
        <v>10</v>
      </c>
      <c r="B61" s="259"/>
      <c r="C61" s="259"/>
      <c r="D61" s="259"/>
      <c r="E61" s="259"/>
      <c r="F61" s="259"/>
      <c r="G61" s="259"/>
      <c r="H61" s="259"/>
      <c r="I61" s="259"/>
      <c r="J61" s="259"/>
      <c r="K61" s="259"/>
      <c r="L61" s="259"/>
      <c r="M61" s="259"/>
      <c r="N61" s="259"/>
      <c r="O61" s="178"/>
      <c r="P61" s="11"/>
    </row>
    <row r="62" spans="1:16" ht="60">
      <c r="A62" s="59" t="s">
        <v>188</v>
      </c>
      <c r="B62" s="60" t="s">
        <v>189</v>
      </c>
      <c r="C62" s="61" t="s">
        <v>190</v>
      </c>
      <c r="D62" s="61" t="s">
        <v>191</v>
      </c>
      <c r="E62" s="61" t="s">
        <v>192</v>
      </c>
      <c r="F62" s="61" t="s">
        <v>193</v>
      </c>
      <c r="G62" s="61" t="s">
        <v>194</v>
      </c>
      <c r="H62" s="61" t="s">
        <v>195</v>
      </c>
      <c r="I62" s="61" t="s">
        <v>196</v>
      </c>
      <c r="J62" s="61" t="s">
        <v>197</v>
      </c>
      <c r="K62" s="61" t="s">
        <v>198</v>
      </c>
      <c r="L62" s="61" t="s">
        <v>199</v>
      </c>
      <c r="M62" s="61" t="s">
        <v>200</v>
      </c>
      <c r="N62" s="63" t="s">
        <v>201</v>
      </c>
      <c r="O62" s="174" t="s">
        <v>27</v>
      </c>
      <c r="P62" s="55"/>
    </row>
    <row r="63" spans="1:16">
      <c r="A63" s="64" t="str">
        <f>'1-Population'!A63</f>
        <v>Sing RRH 1</v>
      </c>
      <c r="B63" s="54"/>
      <c r="C63" s="54"/>
      <c r="D63" s="54"/>
      <c r="E63" s="168"/>
      <c r="F63" s="65" t="e">
        <f t="shared" ref="F63:F70" si="20">+E63/D63</f>
        <v>#DIV/0!</v>
      </c>
      <c r="G63" s="168"/>
      <c r="H63" s="65" t="e">
        <f>G63/E63</f>
        <v>#DIV/0!</v>
      </c>
      <c r="I63" s="111"/>
      <c r="J63" s="65" t="e">
        <f t="shared" ref="J63:J70" si="21">+I63/D63</f>
        <v>#DIV/0!</v>
      </c>
      <c r="K63" s="111"/>
      <c r="L63" s="8" t="e">
        <f t="shared" ref="L63:L70" si="22">K63/D63</f>
        <v>#DIV/0!</v>
      </c>
      <c r="M63" s="54"/>
      <c r="N63" s="66" t="e">
        <f t="shared" ref="N63:N70" si="23">+M63/D63</f>
        <v>#DIV/0!</v>
      </c>
      <c r="O63" s="175">
        <f>Benchmarks!$A$5</f>
        <v>0.8</v>
      </c>
      <c r="P63" s="55"/>
    </row>
    <row r="64" spans="1:16">
      <c r="A64" s="64" t="str">
        <f>'1-Population'!A64</f>
        <v>Sing RRH 2</v>
      </c>
      <c r="B64" s="110"/>
      <c r="C64" s="54"/>
      <c r="D64" s="54"/>
      <c r="E64" s="168"/>
      <c r="F64" s="65" t="e">
        <f t="shared" si="20"/>
        <v>#DIV/0!</v>
      </c>
      <c r="G64" s="168"/>
      <c r="H64" s="65" t="e">
        <f>G64/E64</f>
        <v>#DIV/0!</v>
      </c>
      <c r="I64" s="110"/>
      <c r="J64" s="65" t="e">
        <f t="shared" si="21"/>
        <v>#DIV/0!</v>
      </c>
      <c r="K64" s="110"/>
      <c r="L64" s="8" t="e">
        <f t="shared" si="22"/>
        <v>#DIV/0!</v>
      </c>
      <c r="M64" s="110"/>
      <c r="N64" s="66" t="e">
        <f t="shared" si="23"/>
        <v>#DIV/0!</v>
      </c>
      <c r="O64" s="175">
        <f>Benchmarks!$A$5</f>
        <v>0.8</v>
      </c>
      <c r="P64" s="55"/>
    </row>
    <row r="65" spans="1:16">
      <c r="A65" s="64" t="str">
        <f>'1-Population'!A65</f>
        <v>Sing RRH 3</v>
      </c>
      <c r="B65" s="54"/>
      <c r="C65" s="54"/>
      <c r="D65" s="54"/>
      <c r="E65" s="168"/>
      <c r="F65" s="65" t="e">
        <f t="shared" si="20"/>
        <v>#DIV/0!</v>
      </c>
      <c r="G65" s="168"/>
      <c r="H65" s="65" t="e">
        <f t="shared" ref="H65:H70" si="24">G65/E65</f>
        <v>#DIV/0!</v>
      </c>
      <c r="I65" s="110"/>
      <c r="J65" s="65" t="e">
        <f t="shared" si="21"/>
        <v>#DIV/0!</v>
      </c>
      <c r="K65" s="110"/>
      <c r="L65" s="8" t="e">
        <f t="shared" si="22"/>
        <v>#DIV/0!</v>
      </c>
      <c r="M65" s="110"/>
      <c r="N65" s="66" t="e">
        <f t="shared" si="23"/>
        <v>#DIV/0!</v>
      </c>
      <c r="O65" s="175">
        <f>Benchmarks!$A$5</f>
        <v>0.8</v>
      </c>
      <c r="P65" s="55"/>
    </row>
    <row r="66" spans="1:16">
      <c r="A66" s="64" t="str">
        <f>'1-Population'!A66</f>
        <v>Sing RRH 4</v>
      </c>
      <c r="B66" s="54"/>
      <c r="C66" s="110"/>
      <c r="D66" s="54"/>
      <c r="E66" s="54"/>
      <c r="F66" s="65" t="e">
        <f t="shared" si="20"/>
        <v>#DIV/0!</v>
      </c>
      <c r="G66" s="110"/>
      <c r="H66" s="65" t="e">
        <f t="shared" si="24"/>
        <v>#DIV/0!</v>
      </c>
      <c r="I66" s="110"/>
      <c r="J66" s="65" t="e">
        <f t="shared" si="21"/>
        <v>#DIV/0!</v>
      </c>
      <c r="K66" s="110"/>
      <c r="L66" s="8" t="e">
        <f t="shared" si="22"/>
        <v>#DIV/0!</v>
      </c>
      <c r="M66" s="110"/>
      <c r="N66" s="66" t="e">
        <f t="shared" si="23"/>
        <v>#DIV/0!</v>
      </c>
      <c r="O66" s="175">
        <f>Benchmarks!$A$5</f>
        <v>0.8</v>
      </c>
      <c r="P66" s="55"/>
    </row>
    <row r="67" spans="1:16">
      <c r="A67" s="64" t="str">
        <f>'1-Population'!A67</f>
        <v>Sing RRH 5</v>
      </c>
      <c r="B67" s="54"/>
      <c r="C67" s="54"/>
      <c r="D67" s="54"/>
      <c r="E67" s="54"/>
      <c r="F67" s="65" t="e">
        <f t="shared" si="20"/>
        <v>#DIV/0!</v>
      </c>
      <c r="G67" s="54"/>
      <c r="H67" s="65" t="e">
        <f t="shared" si="24"/>
        <v>#DIV/0!</v>
      </c>
      <c r="I67" s="111"/>
      <c r="J67" s="65" t="e">
        <f t="shared" si="21"/>
        <v>#DIV/0!</v>
      </c>
      <c r="K67" s="111"/>
      <c r="L67" s="8" t="e">
        <f t="shared" si="22"/>
        <v>#DIV/0!</v>
      </c>
      <c r="M67" s="54"/>
      <c r="N67" s="66" t="e">
        <f t="shared" si="23"/>
        <v>#DIV/0!</v>
      </c>
      <c r="O67" s="175">
        <f>Benchmarks!$A$5</f>
        <v>0.8</v>
      </c>
      <c r="P67" s="55"/>
    </row>
    <row r="68" spans="1:16">
      <c r="A68" s="64" t="str">
        <f>'1-Population'!A68</f>
        <v>Sing RRH 6</v>
      </c>
      <c r="B68" s="110"/>
      <c r="C68" s="110"/>
      <c r="D68" s="110"/>
      <c r="E68" s="110"/>
      <c r="F68" s="65" t="e">
        <f t="shared" si="20"/>
        <v>#DIV/0!</v>
      </c>
      <c r="G68" s="110"/>
      <c r="H68" s="65" t="e">
        <f t="shared" si="24"/>
        <v>#DIV/0!</v>
      </c>
      <c r="I68" s="110"/>
      <c r="J68" s="65" t="e">
        <f t="shared" si="21"/>
        <v>#DIV/0!</v>
      </c>
      <c r="K68" s="110"/>
      <c r="L68" s="8" t="e">
        <f t="shared" si="22"/>
        <v>#DIV/0!</v>
      </c>
      <c r="M68" s="110"/>
      <c r="N68" s="66" t="e">
        <f t="shared" si="23"/>
        <v>#DIV/0!</v>
      </c>
      <c r="O68" s="175">
        <f>Benchmarks!$A$5</f>
        <v>0.8</v>
      </c>
      <c r="P68" s="55"/>
    </row>
    <row r="69" spans="1:16">
      <c r="A69" s="64" t="str">
        <f>'1-Population'!A69</f>
        <v>Sing RRH 7</v>
      </c>
      <c r="B69" s="54"/>
      <c r="C69" s="110"/>
      <c r="D69" s="54"/>
      <c r="E69" s="54"/>
      <c r="F69" s="65" t="e">
        <f t="shared" si="20"/>
        <v>#DIV/0!</v>
      </c>
      <c r="G69" s="110"/>
      <c r="H69" s="65" t="e">
        <f t="shared" si="24"/>
        <v>#DIV/0!</v>
      </c>
      <c r="I69" s="110"/>
      <c r="J69" s="65" t="e">
        <f t="shared" si="21"/>
        <v>#DIV/0!</v>
      </c>
      <c r="K69" s="110"/>
      <c r="L69" s="8" t="e">
        <f t="shared" si="22"/>
        <v>#DIV/0!</v>
      </c>
      <c r="M69" s="110"/>
      <c r="N69" s="66" t="e">
        <f t="shared" si="23"/>
        <v>#DIV/0!</v>
      </c>
      <c r="O69" s="175">
        <f>Benchmarks!$A$5</f>
        <v>0.8</v>
      </c>
      <c r="P69" s="55"/>
    </row>
    <row r="70" spans="1:16">
      <c r="A70" s="64" t="str">
        <f>'1-Population'!A70</f>
        <v>Sing RRH 8</v>
      </c>
      <c r="B70" s="54"/>
      <c r="C70" s="110"/>
      <c r="D70" s="54"/>
      <c r="E70" s="54"/>
      <c r="F70" s="65" t="e">
        <f t="shared" si="20"/>
        <v>#DIV/0!</v>
      </c>
      <c r="G70" s="110"/>
      <c r="H70" s="65" t="e">
        <f t="shared" si="24"/>
        <v>#DIV/0!</v>
      </c>
      <c r="I70" s="110"/>
      <c r="J70" s="65" t="e">
        <f t="shared" si="21"/>
        <v>#DIV/0!</v>
      </c>
      <c r="K70" s="110"/>
      <c r="L70" s="8" t="e">
        <f t="shared" si="22"/>
        <v>#DIV/0!</v>
      </c>
      <c r="M70" s="110"/>
      <c r="N70" s="66" t="e">
        <f t="shared" si="23"/>
        <v>#DIV/0!</v>
      </c>
      <c r="O70" s="175">
        <f>Benchmarks!$A$5</f>
        <v>0.8</v>
      </c>
      <c r="P70" s="55"/>
    </row>
    <row r="71" spans="1:16" ht="15.75" thickBot="1">
      <c r="A71" s="320" t="s">
        <v>203</v>
      </c>
      <c r="B71" s="321">
        <f>SUM(B63:B70)</f>
        <v>0</v>
      </c>
      <c r="C71" s="321">
        <f>SUM(C63:C70)</f>
        <v>0</v>
      </c>
      <c r="D71" s="321">
        <f>SUM(D63:D70)</f>
        <v>0</v>
      </c>
      <c r="E71" s="321">
        <f>SUM(E63:E70)</f>
        <v>0</v>
      </c>
      <c r="F71" s="323" t="e">
        <f>+E71/D71</f>
        <v>#DIV/0!</v>
      </c>
      <c r="G71" s="329">
        <f>SUM(G63:G70)</f>
        <v>0</v>
      </c>
      <c r="H71" s="323" t="e">
        <f>G71/E71</f>
        <v>#DIV/0!</v>
      </c>
      <c r="I71" s="321">
        <f>SUM(I63:I70)</f>
        <v>0</v>
      </c>
      <c r="J71" s="323" t="e">
        <f>+I71/D71</f>
        <v>#DIV/0!</v>
      </c>
      <c r="K71" s="321">
        <f>SUM(K63:K70)</f>
        <v>0</v>
      </c>
      <c r="L71" s="324" t="e">
        <f>K71/D71</f>
        <v>#DIV/0!</v>
      </c>
      <c r="M71" s="321">
        <f>SUM(M63:M70)</f>
        <v>0</v>
      </c>
      <c r="N71" s="325" t="e">
        <f>+M71/D71</f>
        <v>#DIV/0!</v>
      </c>
      <c r="O71" s="176"/>
      <c r="P71" s="55"/>
    </row>
    <row r="72" spans="1:16" ht="15.75" thickBot="1">
      <c r="A72" s="67"/>
      <c r="B72" s="67"/>
      <c r="C72" s="68"/>
      <c r="D72" s="68"/>
      <c r="E72" s="68"/>
      <c r="F72" s="68"/>
      <c r="G72" s="68"/>
      <c r="H72" s="68"/>
      <c r="I72" s="68"/>
      <c r="J72" s="69"/>
      <c r="K72" s="68"/>
      <c r="L72" s="70"/>
      <c r="M72" s="68"/>
      <c r="N72" s="71"/>
      <c r="O72" s="177"/>
      <c r="P72" s="44"/>
    </row>
    <row r="73" spans="1:16" ht="60">
      <c r="A73" s="72" t="s">
        <v>204</v>
      </c>
      <c r="B73" s="60" t="s">
        <v>189</v>
      </c>
      <c r="C73" s="61" t="s">
        <v>190</v>
      </c>
      <c r="D73" s="74" t="s">
        <v>191</v>
      </c>
      <c r="E73" s="61" t="s">
        <v>192</v>
      </c>
      <c r="F73" s="61" t="s">
        <v>193</v>
      </c>
      <c r="G73" s="61" t="s">
        <v>194</v>
      </c>
      <c r="H73" s="61" t="s">
        <v>195</v>
      </c>
      <c r="I73" s="61" t="s">
        <v>196</v>
      </c>
      <c r="J73" s="61" t="s">
        <v>197</v>
      </c>
      <c r="K73" s="183" t="s">
        <v>198</v>
      </c>
      <c r="L73" s="61" t="s">
        <v>199</v>
      </c>
      <c r="M73" s="61" t="s">
        <v>200</v>
      </c>
      <c r="N73" s="76" t="s">
        <v>201</v>
      </c>
      <c r="O73" s="174" t="s">
        <v>27</v>
      </c>
      <c r="P73" s="55"/>
    </row>
    <row r="74" spans="1:16">
      <c r="A74" s="64" t="str">
        <f>'1-Population'!C63</f>
        <v>Fam RRH 1</v>
      </c>
      <c r="B74" s="54"/>
      <c r="C74" s="54"/>
      <c r="D74" s="54"/>
      <c r="E74" s="168"/>
      <c r="F74" s="65" t="e">
        <f t="shared" ref="F74:F81" si="25">+E74/D74</f>
        <v>#DIV/0!</v>
      </c>
      <c r="G74" s="168"/>
      <c r="H74" s="65" t="e">
        <f t="shared" ref="H74:H82" si="26">G74/E74</f>
        <v>#DIV/0!</v>
      </c>
      <c r="I74" s="111"/>
      <c r="J74" s="65" t="e">
        <f t="shared" ref="J74:J81" si="27">+I74/D74</f>
        <v>#DIV/0!</v>
      </c>
      <c r="K74" s="54"/>
      <c r="L74" s="8" t="e">
        <f t="shared" ref="L74:L81" si="28">K74/D74</f>
        <v>#DIV/0!</v>
      </c>
      <c r="M74" s="54"/>
      <c r="N74" s="66" t="e">
        <f t="shared" ref="N74:N81" si="29">+M74/D74</f>
        <v>#DIV/0!</v>
      </c>
      <c r="O74" s="175">
        <f>Benchmarks!$A$5</f>
        <v>0.8</v>
      </c>
      <c r="P74" s="55"/>
    </row>
    <row r="75" spans="1:16">
      <c r="A75" s="64" t="str">
        <f>'1-Population'!C64</f>
        <v>Fam RRH 2</v>
      </c>
      <c r="B75" s="54"/>
      <c r="C75" s="54"/>
      <c r="D75" s="54"/>
      <c r="E75" s="168"/>
      <c r="F75" s="65" t="e">
        <f t="shared" si="25"/>
        <v>#DIV/0!</v>
      </c>
      <c r="G75" s="168"/>
      <c r="H75" s="65" t="e">
        <f t="shared" si="26"/>
        <v>#DIV/0!</v>
      </c>
      <c r="I75" s="54"/>
      <c r="J75" s="65" t="e">
        <f t="shared" si="27"/>
        <v>#DIV/0!</v>
      </c>
      <c r="K75" s="54"/>
      <c r="L75" s="8" t="e">
        <f t="shared" si="28"/>
        <v>#DIV/0!</v>
      </c>
      <c r="M75" s="54"/>
      <c r="N75" s="66" t="e">
        <f t="shared" si="29"/>
        <v>#DIV/0!</v>
      </c>
      <c r="O75" s="175">
        <f>Benchmarks!$A$5</f>
        <v>0.8</v>
      </c>
      <c r="P75" s="55"/>
    </row>
    <row r="76" spans="1:16">
      <c r="A76" s="64" t="str">
        <f>'1-Population'!C65</f>
        <v>Fam RRH 3</v>
      </c>
      <c r="B76" s="110"/>
      <c r="C76" s="54"/>
      <c r="D76" s="54"/>
      <c r="E76" s="168"/>
      <c r="F76" s="65" t="e">
        <f t="shared" si="25"/>
        <v>#DIV/0!</v>
      </c>
      <c r="G76" s="168"/>
      <c r="H76" s="65" t="e">
        <f t="shared" si="26"/>
        <v>#DIV/0!</v>
      </c>
      <c r="I76" s="110"/>
      <c r="J76" s="65" t="e">
        <f t="shared" si="27"/>
        <v>#DIV/0!</v>
      </c>
      <c r="K76" s="110"/>
      <c r="L76" s="8" t="e">
        <f t="shared" si="28"/>
        <v>#DIV/0!</v>
      </c>
      <c r="M76" s="110"/>
      <c r="N76" s="66" t="e">
        <f t="shared" si="29"/>
        <v>#DIV/0!</v>
      </c>
      <c r="O76" s="175">
        <f>Benchmarks!$A$5</f>
        <v>0.8</v>
      </c>
      <c r="P76" s="55"/>
    </row>
    <row r="77" spans="1:16">
      <c r="A77" s="64" t="str">
        <f>'1-Population'!C66</f>
        <v>Fam RRH 4</v>
      </c>
      <c r="B77" s="54"/>
      <c r="C77" s="54"/>
      <c r="D77" s="54"/>
      <c r="E77" s="168"/>
      <c r="F77" s="65" t="e">
        <f t="shared" si="25"/>
        <v>#DIV/0!</v>
      </c>
      <c r="G77" s="168"/>
      <c r="H77" s="65" t="e">
        <f t="shared" si="26"/>
        <v>#DIV/0!</v>
      </c>
      <c r="I77" s="110"/>
      <c r="J77" s="65" t="e">
        <f t="shared" si="27"/>
        <v>#DIV/0!</v>
      </c>
      <c r="K77" s="110"/>
      <c r="L77" s="8" t="e">
        <f t="shared" si="28"/>
        <v>#DIV/0!</v>
      </c>
      <c r="M77" s="110"/>
      <c r="N77" s="66" t="e">
        <f t="shared" si="29"/>
        <v>#DIV/0!</v>
      </c>
      <c r="O77" s="175">
        <f>Benchmarks!$A$5</f>
        <v>0.8</v>
      </c>
      <c r="P77" s="55"/>
    </row>
    <row r="78" spans="1:16">
      <c r="A78" s="64" t="str">
        <f>'1-Population'!C67</f>
        <v>Fam RRH 5</v>
      </c>
      <c r="B78" s="54"/>
      <c r="C78" s="54"/>
      <c r="D78" s="54"/>
      <c r="E78" s="54"/>
      <c r="F78" s="65" t="e">
        <f t="shared" si="25"/>
        <v>#DIV/0!</v>
      </c>
      <c r="G78" s="54"/>
      <c r="H78" s="65" t="e">
        <f t="shared" si="26"/>
        <v>#DIV/0!</v>
      </c>
      <c r="I78" s="54"/>
      <c r="J78" s="65" t="e">
        <f t="shared" si="27"/>
        <v>#DIV/0!</v>
      </c>
      <c r="K78" s="54"/>
      <c r="L78" s="8" t="e">
        <f t="shared" si="28"/>
        <v>#DIV/0!</v>
      </c>
      <c r="M78" s="54"/>
      <c r="N78" s="66" t="e">
        <f t="shared" si="29"/>
        <v>#DIV/0!</v>
      </c>
      <c r="O78" s="175">
        <f>Benchmarks!$A$5</f>
        <v>0.8</v>
      </c>
      <c r="P78" s="55"/>
    </row>
    <row r="79" spans="1:16">
      <c r="A79" s="64" t="str">
        <f>'1-Population'!C68</f>
        <v>Fam RRH 6</v>
      </c>
      <c r="B79" s="54"/>
      <c r="C79" s="54"/>
      <c r="D79" s="54"/>
      <c r="E79" s="54"/>
      <c r="F79" s="65" t="e">
        <f t="shared" si="25"/>
        <v>#DIV/0!</v>
      </c>
      <c r="G79" s="110"/>
      <c r="H79" s="65" t="e">
        <f t="shared" si="26"/>
        <v>#DIV/0!</v>
      </c>
      <c r="I79" s="54"/>
      <c r="J79" s="65" t="e">
        <f t="shared" si="27"/>
        <v>#DIV/0!</v>
      </c>
      <c r="K79" s="54"/>
      <c r="L79" s="8" t="e">
        <f t="shared" si="28"/>
        <v>#DIV/0!</v>
      </c>
      <c r="M79" s="54"/>
      <c r="N79" s="66" t="e">
        <f t="shared" si="29"/>
        <v>#DIV/0!</v>
      </c>
      <c r="O79" s="175">
        <f>Benchmarks!$A$5</f>
        <v>0.8</v>
      </c>
      <c r="P79" s="55"/>
    </row>
    <row r="80" spans="1:16">
      <c r="A80" s="64" t="str">
        <f>'1-Population'!C69</f>
        <v>Fam RRH 7</v>
      </c>
      <c r="B80" s="110"/>
      <c r="C80" s="110"/>
      <c r="D80" s="110"/>
      <c r="E80" s="110"/>
      <c r="F80" s="65" t="e">
        <f t="shared" si="25"/>
        <v>#DIV/0!</v>
      </c>
      <c r="G80" s="110"/>
      <c r="H80" s="65" t="e">
        <f t="shared" si="26"/>
        <v>#DIV/0!</v>
      </c>
      <c r="I80" s="110"/>
      <c r="J80" s="65" t="e">
        <f t="shared" si="27"/>
        <v>#DIV/0!</v>
      </c>
      <c r="K80" s="110"/>
      <c r="L80" s="8" t="e">
        <f t="shared" si="28"/>
        <v>#DIV/0!</v>
      </c>
      <c r="M80" s="110"/>
      <c r="N80" s="66" t="e">
        <f t="shared" si="29"/>
        <v>#DIV/0!</v>
      </c>
      <c r="O80" s="175">
        <f>Benchmarks!$A$5</f>
        <v>0.8</v>
      </c>
      <c r="P80" s="55"/>
    </row>
    <row r="81" spans="1:16">
      <c r="A81" s="64" t="str">
        <f>'1-Population'!C70</f>
        <v>Fam RRH 8</v>
      </c>
      <c r="B81" s="54"/>
      <c r="C81" s="110"/>
      <c r="D81" s="54"/>
      <c r="E81" s="54"/>
      <c r="F81" s="65" t="e">
        <f t="shared" si="25"/>
        <v>#DIV/0!</v>
      </c>
      <c r="G81" s="110"/>
      <c r="H81" s="65" t="e">
        <f t="shared" si="26"/>
        <v>#DIV/0!</v>
      </c>
      <c r="I81" s="110"/>
      <c r="J81" s="65" t="e">
        <f t="shared" si="27"/>
        <v>#DIV/0!</v>
      </c>
      <c r="K81" s="110"/>
      <c r="L81" s="8" t="e">
        <f t="shared" si="28"/>
        <v>#DIV/0!</v>
      </c>
      <c r="M81" s="110"/>
      <c r="N81" s="66" t="e">
        <f t="shared" si="29"/>
        <v>#DIV/0!</v>
      </c>
      <c r="O81" s="175">
        <f>Benchmarks!$A$5</f>
        <v>0.8</v>
      </c>
      <c r="P81" s="55"/>
    </row>
    <row r="82" spans="1:16" ht="15.75" thickBot="1">
      <c r="A82" s="326" t="s">
        <v>203</v>
      </c>
      <c r="B82" s="321">
        <f>SUM(B74:B81)</f>
        <v>0</v>
      </c>
      <c r="C82" s="321">
        <f>SUM(C74:C81)</f>
        <v>0</v>
      </c>
      <c r="D82" s="321">
        <f>SUM(D74:D81)</f>
        <v>0</v>
      </c>
      <c r="E82" s="321">
        <f>SUM(E74:E81)</f>
        <v>0</v>
      </c>
      <c r="F82" s="327" t="e">
        <f>+E82/D82</f>
        <v>#DIV/0!</v>
      </c>
      <c r="G82" s="329">
        <f>SUM(G74:G81)</f>
        <v>0</v>
      </c>
      <c r="H82" s="323" t="e">
        <f t="shared" si="26"/>
        <v>#DIV/0!</v>
      </c>
      <c r="I82" s="321">
        <f>SUM(I74:I81)</f>
        <v>0</v>
      </c>
      <c r="J82" s="327" t="e">
        <f>+I82/D82</f>
        <v>#DIV/0!</v>
      </c>
      <c r="K82" s="321">
        <f>SUM(K74:K81)</f>
        <v>0</v>
      </c>
      <c r="L82" s="328" t="e">
        <f>K82/D82</f>
        <v>#DIV/0!</v>
      </c>
      <c r="M82" s="321">
        <f>SUM(M74:M81)</f>
        <v>0</v>
      </c>
      <c r="N82" s="313" t="e">
        <f>+M82/D82</f>
        <v>#DIV/0!</v>
      </c>
      <c r="O82" s="176"/>
      <c r="P82" s="55"/>
    </row>
    <row r="83" spans="1:16">
      <c r="L83" s="32"/>
      <c r="N83" s="32"/>
      <c r="O83" s="178"/>
      <c r="P83" s="11"/>
    </row>
    <row r="84" spans="1:16" s="11" customFormat="1" ht="15.75" thickBot="1">
      <c r="A84" s="261" t="s">
        <v>96</v>
      </c>
      <c r="B84" s="259"/>
      <c r="C84" s="259"/>
      <c r="D84" s="259"/>
      <c r="E84" s="259"/>
      <c r="F84" s="259"/>
      <c r="G84" s="259"/>
      <c r="H84" s="259"/>
      <c r="I84" s="259"/>
      <c r="J84" s="259"/>
      <c r="K84" s="259"/>
      <c r="L84" s="259"/>
      <c r="M84" s="259"/>
      <c r="N84" s="259"/>
      <c r="O84" s="178"/>
    </row>
    <row r="85" spans="1:16" ht="60">
      <c r="A85" s="72" t="s">
        <v>188</v>
      </c>
      <c r="B85" s="73" t="s">
        <v>189</v>
      </c>
      <c r="C85" s="74" t="s">
        <v>190</v>
      </c>
      <c r="D85" s="74" t="s">
        <v>191</v>
      </c>
      <c r="E85" s="74" t="s">
        <v>192</v>
      </c>
      <c r="F85" s="74" t="s">
        <v>193</v>
      </c>
      <c r="G85" s="125"/>
      <c r="H85" s="15"/>
      <c r="I85" s="208" t="s">
        <v>196</v>
      </c>
      <c r="J85" s="74" t="s">
        <v>197</v>
      </c>
      <c r="K85" s="74" t="s">
        <v>198</v>
      </c>
      <c r="L85" s="74" t="s">
        <v>199</v>
      </c>
      <c r="M85" s="74" t="s">
        <v>200</v>
      </c>
      <c r="N85" s="75" t="s">
        <v>201</v>
      </c>
      <c r="O85" s="174" t="s">
        <v>27</v>
      </c>
      <c r="P85" s="55"/>
    </row>
    <row r="86" spans="1:16" s="11" customFormat="1">
      <c r="A86" s="64" t="str">
        <f>'1-Population'!F46</f>
        <v>Sing SO 1</v>
      </c>
      <c r="B86" s="54"/>
      <c r="C86" s="54"/>
      <c r="D86" s="54"/>
      <c r="E86" s="54"/>
      <c r="F86" s="65" t="e">
        <f t="shared" ref="F86:F93" si="30">+E86/D86</f>
        <v>#DIV/0!</v>
      </c>
      <c r="G86" s="89"/>
      <c r="H86" s="124"/>
      <c r="I86" s="111"/>
      <c r="J86" s="65" t="e">
        <f t="shared" ref="J86:J93" si="31">+I86/D86</f>
        <v>#DIV/0!</v>
      </c>
      <c r="K86" s="111"/>
      <c r="L86" s="8" t="e">
        <f t="shared" ref="L86:L93" si="32">K86/D86</f>
        <v>#DIV/0!</v>
      </c>
      <c r="M86" s="54"/>
      <c r="N86" s="66" t="e">
        <f t="shared" ref="N86:N93" si="33">+M86/D86</f>
        <v>#DIV/0!</v>
      </c>
      <c r="O86" s="175">
        <f>Benchmarks!A6</f>
        <v>0</v>
      </c>
      <c r="P86" s="55"/>
    </row>
    <row r="87" spans="1:16">
      <c r="A87" s="64" t="str">
        <f>'1-Population'!F47</f>
        <v>Sing SO 2</v>
      </c>
      <c r="B87" s="110"/>
      <c r="C87" s="110"/>
      <c r="D87" s="110"/>
      <c r="E87" s="110"/>
      <c r="F87" s="65" t="e">
        <f t="shared" si="30"/>
        <v>#DIV/0!</v>
      </c>
      <c r="G87" s="125"/>
      <c r="H87" s="124"/>
      <c r="I87" s="110"/>
      <c r="J87" s="65" t="e">
        <f t="shared" si="31"/>
        <v>#DIV/0!</v>
      </c>
      <c r="K87" s="110"/>
      <c r="L87" s="8" t="e">
        <f t="shared" si="32"/>
        <v>#DIV/0!</v>
      </c>
      <c r="M87" s="110"/>
      <c r="N87" s="66" t="e">
        <f t="shared" si="33"/>
        <v>#DIV/0!</v>
      </c>
      <c r="O87" s="175">
        <f>Benchmarks!A6</f>
        <v>0</v>
      </c>
      <c r="P87" s="55"/>
    </row>
    <row r="88" spans="1:16">
      <c r="A88" s="64" t="str">
        <f>'1-Population'!F48</f>
        <v>Sing SO 3</v>
      </c>
      <c r="B88" s="110"/>
      <c r="C88" s="110"/>
      <c r="D88" s="110"/>
      <c r="E88" s="110"/>
      <c r="F88" s="65" t="e">
        <f t="shared" si="30"/>
        <v>#DIV/0!</v>
      </c>
      <c r="G88" s="125"/>
      <c r="H88" s="124"/>
      <c r="I88" s="110"/>
      <c r="J88" s="65" t="e">
        <f t="shared" si="31"/>
        <v>#DIV/0!</v>
      </c>
      <c r="K88" s="110"/>
      <c r="L88" s="8" t="e">
        <f t="shared" si="32"/>
        <v>#DIV/0!</v>
      </c>
      <c r="M88" s="110"/>
      <c r="N88" s="66" t="e">
        <f t="shared" si="33"/>
        <v>#DIV/0!</v>
      </c>
      <c r="O88" s="175">
        <f>Benchmarks!A6</f>
        <v>0</v>
      </c>
      <c r="P88" s="55"/>
    </row>
    <row r="89" spans="1:16">
      <c r="A89" s="64" t="str">
        <f>'1-Population'!F49</f>
        <v>Sing SO 4</v>
      </c>
      <c r="B89" s="110"/>
      <c r="C89" s="110"/>
      <c r="D89" s="110"/>
      <c r="E89" s="110"/>
      <c r="F89" s="65" t="e">
        <f t="shared" si="30"/>
        <v>#DIV/0!</v>
      </c>
      <c r="G89" s="125"/>
      <c r="H89" s="124"/>
      <c r="I89" s="110"/>
      <c r="J89" s="65" t="e">
        <f t="shared" si="31"/>
        <v>#DIV/0!</v>
      </c>
      <c r="K89" s="110"/>
      <c r="L89" s="8" t="e">
        <f t="shared" si="32"/>
        <v>#DIV/0!</v>
      </c>
      <c r="M89" s="110"/>
      <c r="N89" s="66" t="e">
        <f t="shared" si="33"/>
        <v>#DIV/0!</v>
      </c>
      <c r="O89" s="175">
        <f>Benchmarks!A6</f>
        <v>0</v>
      </c>
      <c r="P89" s="55"/>
    </row>
    <row r="90" spans="1:16" s="11" customFormat="1">
      <c r="A90" s="64" t="str">
        <f>'1-Population'!F50</f>
        <v>Sing SO 5</v>
      </c>
      <c r="B90" s="54"/>
      <c r="C90" s="54"/>
      <c r="D90" s="54"/>
      <c r="E90" s="54"/>
      <c r="F90" s="65" t="e">
        <f t="shared" si="30"/>
        <v>#DIV/0!</v>
      </c>
      <c r="G90" s="89"/>
      <c r="H90" s="124"/>
      <c r="I90" s="111"/>
      <c r="J90" s="65" t="e">
        <f t="shared" si="31"/>
        <v>#DIV/0!</v>
      </c>
      <c r="K90" s="111"/>
      <c r="L90" s="8" t="e">
        <f t="shared" si="32"/>
        <v>#DIV/0!</v>
      </c>
      <c r="M90" s="54"/>
      <c r="N90" s="66" t="e">
        <f t="shared" si="33"/>
        <v>#DIV/0!</v>
      </c>
      <c r="O90" s="175">
        <f>Benchmarks!A6</f>
        <v>0</v>
      </c>
      <c r="P90" s="55"/>
    </row>
    <row r="91" spans="1:16">
      <c r="A91" s="64" t="str">
        <f>'1-Population'!F51</f>
        <v>Sing SO 6</v>
      </c>
      <c r="B91" s="110"/>
      <c r="C91" s="110"/>
      <c r="D91" s="110"/>
      <c r="E91" s="110"/>
      <c r="F91" s="65" t="e">
        <f t="shared" si="30"/>
        <v>#DIV/0!</v>
      </c>
      <c r="G91" s="125"/>
      <c r="H91" s="124"/>
      <c r="I91" s="110"/>
      <c r="J91" s="65" t="e">
        <f t="shared" si="31"/>
        <v>#DIV/0!</v>
      </c>
      <c r="K91" s="110"/>
      <c r="L91" s="8" t="e">
        <f t="shared" si="32"/>
        <v>#DIV/0!</v>
      </c>
      <c r="M91" s="110"/>
      <c r="N91" s="66" t="e">
        <f t="shared" si="33"/>
        <v>#DIV/0!</v>
      </c>
      <c r="O91" s="175">
        <f>Benchmarks!A6</f>
        <v>0</v>
      </c>
      <c r="P91" s="55"/>
    </row>
    <row r="92" spans="1:16">
      <c r="A92" s="64" t="str">
        <f>'1-Population'!F52</f>
        <v>Sing SO 7</v>
      </c>
      <c r="B92" s="110"/>
      <c r="C92" s="110"/>
      <c r="D92" s="110"/>
      <c r="E92" s="110"/>
      <c r="F92" s="65" t="e">
        <f t="shared" si="30"/>
        <v>#DIV/0!</v>
      </c>
      <c r="G92" s="125"/>
      <c r="H92" s="124"/>
      <c r="I92" s="110"/>
      <c r="J92" s="65" t="e">
        <f t="shared" si="31"/>
        <v>#DIV/0!</v>
      </c>
      <c r="K92" s="110"/>
      <c r="L92" s="8" t="e">
        <f t="shared" si="32"/>
        <v>#DIV/0!</v>
      </c>
      <c r="M92" s="110"/>
      <c r="N92" s="66" t="e">
        <f t="shared" si="33"/>
        <v>#DIV/0!</v>
      </c>
      <c r="O92" s="175">
        <f>Benchmarks!A6</f>
        <v>0</v>
      </c>
      <c r="P92" s="55"/>
    </row>
    <row r="93" spans="1:16">
      <c r="A93" s="64" t="str">
        <f>'1-Population'!F53</f>
        <v>Sing SO 8</v>
      </c>
      <c r="B93" s="110"/>
      <c r="C93" s="110"/>
      <c r="D93" s="110"/>
      <c r="E93" s="110"/>
      <c r="F93" s="65" t="e">
        <f t="shared" si="30"/>
        <v>#DIV/0!</v>
      </c>
      <c r="G93" s="125"/>
      <c r="H93" s="124"/>
      <c r="I93" s="110"/>
      <c r="J93" s="65" t="e">
        <f t="shared" si="31"/>
        <v>#DIV/0!</v>
      </c>
      <c r="K93" s="110"/>
      <c r="L93" s="8" t="e">
        <f t="shared" si="32"/>
        <v>#DIV/0!</v>
      </c>
      <c r="M93" s="110"/>
      <c r="N93" s="66" t="e">
        <f t="shared" si="33"/>
        <v>#DIV/0!</v>
      </c>
      <c r="O93" s="175">
        <f>Benchmarks!A6</f>
        <v>0</v>
      </c>
      <c r="P93" s="55"/>
    </row>
    <row r="94" spans="1:16" ht="15.75" thickBot="1">
      <c r="A94" s="320" t="s">
        <v>203</v>
      </c>
      <c r="B94" s="321">
        <f>SUM(B86:B93)</f>
        <v>0</v>
      </c>
      <c r="C94" s="321">
        <f>SUM(C86:C93)</f>
        <v>0</v>
      </c>
      <c r="D94" s="321">
        <f>SUM(D86:D93)</f>
        <v>0</v>
      </c>
      <c r="E94" s="321">
        <f>SUM(E86:E93)</f>
        <v>0</v>
      </c>
      <c r="F94" s="323" t="e">
        <f>+E94/D94</f>
        <v>#DIV/0!</v>
      </c>
      <c r="G94" s="330"/>
      <c r="H94" s="331"/>
      <c r="I94" s="321">
        <f>SUM(I86:I93)</f>
        <v>0</v>
      </c>
      <c r="J94" s="323" t="e">
        <f>+I94/D94</f>
        <v>#DIV/0!</v>
      </c>
      <c r="K94" s="321">
        <f>SUM(K86:K93)</f>
        <v>0</v>
      </c>
      <c r="L94" s="324" t="e">
        <f>K94/D94</f>
        <v>#DIV/0!</v>
      </c>
      <c r="M94" s="321">
        <f>SUM(M86:M93)</f>
        <v>0</v>
      </c>
      <c r="N94" s="325" t="e">
        <f>+M94/D94</f>
        <v>#DIV/0!</v>
      </c>
      <c r="O94" s="176"/>
      <c r="P94" s="55"/>
    </row>
    <row r="95" spans="1:16" ht="15.75" thickBot="1">
      <c r="A95" s="67"/>
      <c r="B95" s="67"/>
      <c r="C95" s="68"/>
      <c r="D95" s="68"/>
      <c r="E95" s="68"/>
      <c r="F95" s="68"/>
      <c r="G95" s="68"/>
      <c r="H95" s="68"/>
      <c r="I95" s="68"/>
      <c r="J95" s="69"/>
      <c r="K95" s="68"/>
      <c r="L95" s="70"/>
      <c r="M95" s="68"/>
      <c r="N95" s="71"/>
      <c r="O95" s="177"/>
      <c r="P95" s="44"/>
    </row>
    <row r="96" spans="1:16" ht="60">
      <c r="A96" s="72" t="s">
        <v>204</v>
      </c>
      <c r="B96" s="60" t="s">
        <v>189</v>
      </c>
      <c r="C96" s="61" t="s">
        <v>190</v>
      </c>
      <c r="D96" s="74" t="s">
        <v>191</v>
      </c>
      <c r="E96" s="61" t="s">
        <v>192</v>
      </c>
      <c r="F96" s="61" t="s">
        <v>193</v>
      </c>
      <c r="G96" s="125"/>
      <c r="H96" s="15"/>
      <c r="I96" s="61" t="s">
        <v>196</v>
      </c>
      <c r="J96" s="61" t="s">
        <v>197</v>
      </c>
      <c r="K96" s="61" t="s">
        <v>198</v>
      </c>
      <c r="L96" s="61" t="s">
        <v>199</v>
      </c>
      <c r="M96" s="61" t="s">
        <v>200</v>
      </c>
      <c r="N96" s="76" t="s">
        <v>201</v>
      </c>
      <c r="O96" s="174" t="s">
        <v>27</v>
      </c>
      <c r="P96" s="55"/>
    </row>
    <row r="97" spans="1:16">
      <c r="A97" s="64" t="str">
        <f>'1-Population'!H46</f>
        <v>Fam SO 1</v>
      </c>
      <c r="B97" s="110"/>
      <c r="C97" s="110"/>
      <c r="D97" s="110"/>
      <c r="E97" s="110"/>
      <c r="F97" s="65" t="e">
        <f t="shared" ref="F97:F104" si="34">+E97/D97</f>
        <v>#DIV/0!</v>
      </c>
      <c r="G97" s="89"/>
      <c r="H97" s="124"/>
      <c r="I97" s="111"/>
      <c r="J97" s="65" t="e">
        <f t="shared" ref="J97:J104" si="35">+I97/D97</f>
        <v>#DIV/0!</v>
      </c>
      <c r="K97" s="111"/>
      <c r="L97" s="8" t="e">
        <f t="shared" ref="L97:L104" si="36">K97/D97</f>
        <v>#DIV/0!</v>
      </c>
      <c r="M97" s="54"/>
      <c r="N97" s="66" t="e">
        <f t="shared" ref="N97:N104" si="37">+M97/D97</f>
        <v>#DIV/0!</v>
      </c>
      <c r="O97" s="175">
        <f>Benchmarks!A6</f>
        <v>0</v>
      </c>
      <c r="P97" s="55"/>
    </row>
    <row r="98" spans="1:16">
      <c r="A98" s="64" t="str">
        <f>'1-Population'!H47</f>
        <v>Fam SO 2</v>
      </c>
      <c r="B98" s="110"/>
      <c r="C98" s="54"/>
      <c r="D98" s="54"/>
      <c r="E98" s="110"/>
      <c r="F98" s="65" t="e">
        <f t="shared" si="34"/>
        <v>#DIV/0!</v>
      </c>
      <c r="G98" s="125"/>
      <c r="H98" s="124"/>
      <c r="I98" s="110"/>
      <c r="J98" s="65" t="e">
        <f t="shared" si="35"/>
        <v>#DIV/0!</v>
      </c>
      <c r="K98" s="110"/>
      <c r="L98" s="8" t="e">
        <f t="shared" si="36"/>
        <v>#DIV/0!</v>
      </c>
      <c r="M98" s="110"/>
      <c r="N98" s="66" t="e">
        <f t="shared" si="37"/>
        <v>#DIV/0!</v>
      </c>
      <c r="O98" s="175">
        <f>Benchmarks!A6</f>
        <v>0</v>
      </c>
      <c r="P98" s="55"/>
    </row>
    <row r="99" spans="1:16">
      <c r="A99" s="64" t="str">
        <f>'1-Population'!H48</f>
        <v>Fam SO 3</v>
      </c>
      <c r="B99" s="110"/>
      <c r="C99" s="110"/>
      <c r="D99" s="110"/>
      <c r="E99" s="110"/>
      <c r="F99" s="65" t="e">
        <f t="shared" si="34"/>
        <v>#DIV/0!</v>
      </c>
      <c r="G99" s="125"/>
      <c r="H99" s="124"/>
      <c r="I99" s="110"/>
      <c r="J99" s="65" t="e">
        <f t="shared" si="35"/>
        <v>#DIV/0!</v>
      </c>
      <c r="K99" s="110"/>
      <c r="L99" s="8" t="e">
        <f t="shared" si="36"/>
        <v>#DIV/0!</v>
      </c>
      <c r="M99" s="110"/>
      <c r="N99" s="66" t="e">
        <f t="shared" si="37"/>
        <v>#DIV/0!</v>
      </c>
      <c r="O99" s="175">
        <f>Benchmarks!A6</f>
        <v>0</v>
      </c>
      <c r="P99" s="55"/>
    </row>
    <row r="100" spans="1:16">
      <c r="A100" s="64" t="str">
        <f>'1-Population'!H49</f>
        <v>Fam SO 4</v>
      </c>
      <c r="B100" s="110"/>
      <c r="C100" s="110"/>
      <c r="D100" s="110"/>
      <c r="E100" s="110"/>
      <c r="F100" s="65" t="e">
        <f t="shared" si="34"/>
        <v>#DIV/0!</v>
      </c>
      <c r="G100" s="125"/>
      <c r="H100" s="124"/>
      <c r="I100" s="110"/>
      <c r="J100" s="65" t="e">
        <f t="shared" si="35"/>
        <v>#DIV/0!</v>
      </c>
      <c r="K100" s="110"/>
      <c r="L100" s="8" t="e">
        <f t="shared" si="36"/>
        <v>#DIV/0!</v>
      </c>
      <c r="M100" s="110"/>
      <c r="N100" s="66" t="e">
        <f t="shared" si="37"/>
        <v>#DIV/0!</v>
      </c>
      <c r="O100" s="175">
        <f>Benchmarks!A6</f>
        <v>0</v>
      </c>
      <c r="P100" s="55"/>
    </row>
    <row r="101" spans="1:16">
      <c r="A101" s="64" t="str">
        <f>'1-Population'!H50</f>
        <v>Fam SO 5</v>
      </c>
      <c r="B101" s="110"/>
      <c r="C101" s="110"/>
      <c r="D101" s="110"/>
      <c r="E101" s="110"/>
      <c r="F101" s="65" t="e">
        <f t="shared" si="34"/>
        <v>#DIV/0!</v>
      </c>
      <c r="G101" s="89"/>
      <c r="H101" s="124"/>
      <c r="I101" s="111"/>
      <c r="J101" s="65" t="e">
        <f t="shared" si="35"/>
        <v>#DIV/0!</v>
      </c>
      <c r="K101" s="111"/>
      <c r="L101" s="8" t="e">
        <f t="shared" si="36"/>
        <v>#DIV/0!</v>
      </c>
      <c r="M101" s="54"/>
      <c r="N101" s="66" t="e">
        <f t="shared" si="37"/>
        <v>#DIV/0!</v>
      </c>
      <c r="O101" s="175">
        <f>Benchmarks!A6</f>
        <v>0</v>
      </c>
      <c r="P101" s="55"/>
    </row>
    <row r="102" spans="1:16">
      <c r="A102" s="64" t="str">
        <f>'1-Population'!H51</f>
        <v>Fam SO 6</v>
      </c>
      <c r="B102" s="110"/>
      <c r="C102" s="54"/>
      <c r="D102" s="54"/>
      <c r="E102" s="110"/>
      <c r="F102" s="65" t="e">
        <f t="shared" si="34"/>
        <v>#DIV/0!</v>
      </c>
      <c r="G102" s="125"/>
      <c r="H102" s="124"/>
      <c r="I102" s="110"/>
      <c r="J102" s="65" t="e">
        <f t="shared" si="35"/>
        <v>#DIV/0!</v>
      </c>
      <c r="K102" s="110"/>
      <c r="L102" s="8" t="e">
        <f t="shared" si="36"/>
        <v>#DIV/0!</v>
      </c>
      <c r="M102" s="110"/>
      <c r="N102" s="66" t="e">
        <f t="shared" si="37"/>
        <v>#DIV/0!</v>
      </c>
      <c r="O102" s="175">
        <f>Benchmarks!A6</f>
        <v>0</v>
      </c>
      <c r="P102" s="55"/>
    </row>
    <row r="103" spans="1:16">
      <c r="A103" s="64" t="str">
        <f>'1-Population'!H52</f>
        <v>Fam SO 7</v>
      </c>
      <c r="B103" s="110"/>
      <c r="C103" s="110"/>
      <c r="D103" s="110"/>
      <c r="E103" s="110"/>
      <c r="F103" s="65" t="e">
        <f t="shared" si="34"/>
        <v>#DIV/0!</v>
      </c>
      <c r="G103" s="125"/>
      <c r="H103" s="124"/>
      <c r="I103" s="110"/>
      <c r="J103" s="65" t="e">
        <f t="shared" si="35"/>
        <v>#DIV/0!</v>
      </c>
      <c r="K103" s="110"/>
      <c r="L103" s="8" t="e">
        <f t="shared" si="36"/>
        <v>#DIV/0!</v>
      </c>
      <c r="M103" s="110"/>
      <c r="N103" s="66" t="e">
        <f t="shared" si="37"/>
        <v>#DIV/0!</v>
      </c>
      <c r="O103" s="175">
        <f>Benchmarks!A6</f>
        <v>0</v>
      </c>
      <c r="P103" s="55"/>
    </row>
    <row r="104" spans="1:16">
      <c r="A104" s="64" t="str">
        <f>'1-Population'!H53</f>
        <v>Fam SO 8</v>
      </c>
      <c r="B104" s="110"/>
      <c r="C104" s="110"/>
      <c r="D104" s="110"/>
      <c r="E104" s="110"/>
      <c r="F104" s="65" t="e">
        <f t="shared" si="34"/>
        <v>#DIV/0!</v>
      </c>
      <c r="G104" s="125"/>
      <c r="H104" s="124"/>
      <c r="I104" s="110"/>
      <c r="J104" s="65" t="e">
        <f t="shared" si="35"/>
        <v>#DIV/0!</v>
      </c>
      <c r="K104" s="110"/>
      <c r="L104" s="8" t="e">
        <f t="shared" si="36"/>
        <v>#DIV/0!</v>
      </c>
      <c r="M104" s="110"/>
      <c r="N104" s="66" t="e">
        <f t="shared" si="37"/>
        <v>#DIV/0!</v>
      </c>
      <c r="O104" s="175">
        <f>Benchmarks!A6</f>
        <v>0</v>
      </c>
      <c r="P104" s="55"/>
    </row>
    <row r="105" spans="1:16" ht="15.75" thickBot="1">
      <c r="A105" s="326" t="s">
        <v>203</v>
      </c>
      <c r="B105" s="321">
        <f>SUM(B97:B104)</f>
        <v>0</v>
      </c>
      <c r="C105" s="321">
        <f>SUM(C97:C104)</f>
        <v>0</v>
      </c>
      <c r="D105" s="321">
        <f>SUM(D97:D104)</f>
        <v>0</v>
      </c>
      <c r="E105" s="321">
        <f>SUM(E97:E104)</f>
        <v>0</v>
      </c>
      <c r="F105" s="327" t="e">
        <f>+E105/D105</f>
        <v>#DIV/0!</v>
      </c>
      <c r="G105" s="330"/>
      <c r="H105" s="331"/>
      <c r="I105" s="321">
        <f>SUM(I97:I104)</f>
        <v>0</v>
      </c>
      <c r="J105" s="327" t="e">
        <f>+I105/D105</f>
        <v>#DIV/0!</v>
      </c>
      <c r="K105" s="321">
        <f>SUM(K97:K104)</f>
        <v>0</v>
      </c>
      <c r="L105" s="328" t="e">
        <f>K105/D105</f>
        <v>#DIV/0!</v>
      </c>
      <c r="M105" s="321">
        <f>SUM(M97:M104)</f>
        <v>0</v>
      </c>
      <c r="N105" s="332" t="e">
        <f>+M105/D105</f>
        <v>#DIV/0!</v>
      </c>
      <c r="O105" s="176"/>
      <c r="P105" s="55"/>
    </row>
    <row r="106" spans="1:16">
      <c r="O106" s="178"/>
      <c r="P106" s="11"/>
    </row>
    <row r="107" spans="1:16">
      <c r="A107" s="333" t="s">
        <v>129</v>
      </c>
      <c r="B107" s="262"/>
      <c r="C107" s="262"/>
      <c r="D107" s="262"/>
      <c r="E107" s="262"/>
      <c r="F107" s="262"/>
      <c r="G107" s="262"/>
      <c r="H107" s="262"/>
      <c r="I107" s="262"/>
      <c r="J107" s="262"/>
      <c r="K107" s="262"/>
      <c r="L107" s="262"/>
      <c r="M107" s="262"/>
      <c r="N107" s="262"/>
      <c r="O107" s="178"/>
      <c r="P107" s="11"/>
    </row>
    <row r="108" spans="1:16" s="11" customFormat="1" ht="75">
      <c r="A108" s="72" t="s">
        <v>188</v>
      </c>
      <c r="B108" s="73" t="s">
        <v>189</v>
      </c>
      <c r="C108" s="126"/>
      <c r="D108" s="74" t="s">
        <v>191</v>
      </c>
      <c r="E108" s="74" t="s">
        <v>206</v>
      </c>
      <c r="F108" s="74" t="s">
        <v>207</v>
      </c>
      <c r="G108" s="74" t="s">
        <v>208</v>
      </c>
      <c r="H108" s="74" t="s">
        <v>193</v>
      </c>
      <c r="I108" s="74" t="s">
        <v>196</v>
      </c>
      <c r="J108" s="74" t="s">
        <v>197</v>
      </c>
      <c r="K108" s="74" t="s">
        <v>198</v>
      </c>
      <c r="L108" s="74" t="s">
        <v>199</v>
      </c>
      <c r="M108" s="74" t="s">
        <v>200</v>
      </c>
      <c r="N108" s="207" t="s">
        <v>201</v>
      </c>
      <c r="O108" s="174" t="s">
        <v>27</v>
      </c>
    </row>
    <row r="109" spans="1:16">
      <c r="A109" s="64" t="str">
        <f>'1-Population'!F55</f>
        <v>Sing PSH 1</v>
      </c>
      <c r="B109" s="54"/>
      <c r="C109" s="88"/>
      <c r="D109" s="168"/>
      <c r="E109" s="54"/>
      <c r="F109" s="65" t="e">
        <f t="shared" ref="F109:F116" si="38">+E109/D109</f>
        <v>#DIV/0!</v>
      </c>
      <c r="G109" s="54"/>
      <c r="H109" s="65" t="e">
        <f t="shared" ref="H109:H116" si="39">+G109/D109</f>
        <v>#DIV/0!</v>
      </c>
      <c r="I109" s="111"/>
      <c r="J109" s="65" t="e">
        <f t="shared" ref="J109:J116" si="40">+I109/D109</f>
        <v>#DIV/0!</v>
      </c>
      <c r="K109" s="111"/>
      <c r="L109" s="8" t="e">
        <f t="shared" ref="L109:L116" si="41">K109/D109</f>
        <v>#DIV/0!</v>
      </c>
      <c r="M109" s="54"/>
      <c r="N109" s="77" t="e">
        <f t="shared" ref="N109:N116" si="42">+M109/D109</f>
        <v>#DIV/0!</v>
      </c>
      <c r="O109" s="179">
        <f>Benchmarks!$A$7</f>
        <v>0.8</v>
      </c>
    </row>
    <row r="110" spans="1:16">
      <c r="A110" s="64" t="str">
        <f>'1-Population'!F56</f>
        <v>Sing PSH 2</v>
      </c>
      <c r="B110" s="110"/>
      <c r="C110" s="126"/>
      <c r="D110" s="168"/>
      <c r="E110" s="54"/>
      <c r="F110" s="65" t="e">
        <f t="shared" si="38"/>
        <v>#DIV/0!</v>
      </c>
      <c r="G110" s="54"/>
      <c r="H110" s="65" t="e">
        <f t="shared" si="39"/>
        <v>#DIV/0!</v>
      </c>
      <c r="I110" s="110"/>
      <c r="J110" s="65" t="e">
        <f t="shared" si="40"/>
        <v>#DIV/0!</v>
      </c>
      <c r="K110" s="110"/>
      <c r="L110" s="8" t="e">
        <f t="shared" si="41"/>
        <v>#DIV/0!</v>
      </c>
      <c r="M110" s="110"/>
      <c r="N110" s="77" t="e">
        <f t="shared" si="42"/>
        <v>#DIV/0!</v>
      </c>
      <c r="O110" s="179">
        <f>Benchmarks!$A$7</f>
        <v>0.8</v>
      </c>
    </row>
    <row r="111" spans="1:16">
      <c r="A111" s="64" t="str">
        <f>'1-Population'!F57</f>
        <v>Sing PSH 3</v>
      </c>
      <c r="B111" s="110"/>
      <c r="C111" s="126"/>
      <c r="D111" s="168"/>
      <c r="E111" s="54"/>
      <c r="F111" s="65" t="e">
        <f t="shared" si="38"/>
        <v>#DIV/0!</v>
      </c>
      <c r="G111" s="54"/>
      <c r="H111" s="65" t="e">
        <f t="shared" si="39"/>
        <v>#DIV/0!</v>
      </c>
      <c r="I111" s="110"/>
      <c r="J111" s="65" t="e">
        <f t="shared" si="40"/>
        <v>#DIV/0!</v>
      </c>
      <c r="K111" s="110"/>
      <c r="L111" s="8" t="e">
        <f t="shared" si="41"/>
        <v>#DIV/0!</v>
      </c>
      <c r="M111" s="110"/>
      <c r="N111" s="77" t="e">
        <f t="shared" si="42"/>
        <v>#DIV/0!</v>
      </c>
      <c r="O111" s="179">
        <f>Benchmarks!$A$7</f>
        <v>0.8</v>
      </c>
    </row>
    <row r="112" spans="1:16">
      <c r="A112" s="64" t="str">
        <f>'1-Population'!F58</f>
        <v>Sing PSH 4</v>
      </c>
      <c r="B112" s="110"/>
      <c r="C112" s="126"/>
      <c r="D112" s="168"/>
      <c r="E112" s="54"/>
      <c r="F112" s="65" t="e">
        <f t="shared" si="38"/>
        <v>#DIV/0!</v>
      </c>
      <c r="G112" s="54"/>
      <c r="H112" s="65" t="e">
        <f t="shared" si="39"/>
        <v>#DIV/0!</v>
      </c>
      <c r="I112" s="110"/>
      <c r="J112" s="65" t="e">
        <f t="shared" si="40"/>
        <v>#DIV/0!</v>
      </c>
      <c r="K112" s="110"/>
      <c r="L112" s="8" t="e">
        <f t="shared" si="41"/>
        <v>#DIV/0!</v>
      </c>
      <c r="M112" s="110"/>
      <c r="N112" s="77" t="e">
        <f t="shared" si="42"/>
        <v>#DIV/0!</v>
      </c>
      <c r="O112" s="179">
        <f>Benchmarks!$A$7</f>
        <v>0.8</v>
      </c>
    </row>
    <row r="113" spans="1:15">
      <c r="A113" s="64" t="str">
        <f>'1-Population'!F59</f>
        <v>Sing PSH 5</v>
      </c>
      <c r="B113" s="54"/>
      <c r="C113" s="88"/>
      <c r="D113" s="168"/>
      <c r="E113" s="54"/>
      <c r="F113" s="65" t="e">
        <f t="shared" si="38"/>
        <v>#DIV/0!</v>
      </c>
      <c r="G113" s="54"/>
      <c r="H113" s="65" t="e">
        <f t="shared" si="39"/>
        <v>#DIV/0!</v>
      </c>
      <c r="I113" s="111"/>
      <c r="J113" s="65" t="e">
        <f t="shared" si="40"/>
        <v>#DIV/0!</v>
      </c>
      <c r="K113" s="111"/>
      <c r="L113" s="8" t="e">
        <f t="shared" si="41"/>
        <v>#DIV/0!</v>
      </c>
      <c r="M113" s="54"/>
      <c r="N113" s="77" t="e">
        <f t="shared" si="42"/>
        <v>#DIV/0!</v>
      </c>
      <c r="O113" s="179">
        <f>Benchmarks!$A$7</f>
        <v>0.8</v>
      </c>
    </row>
    <row r="114" spans="1:15" s="11" customFormat="1">
      <c r="A114" s="64" t="str">
        <f>'1-Population'!F60</f>
        <v>Sing PSH 6</v>
      </c>
      <c r="B114" s="110"/>
      <c r="C114" s="126"/>
      <c r="D114" s="168"/>
      <c r="E114" s="54"/>
      <c r="F114" s="65" t="e">
        <f t="shared" si="38"/>
        <v>#DIV/0!</v>
      </c>
      <c r="G114" s="54"/>
      <c r="H114" s="65" t="e">
        <f t="shared" si="39"/>
        <v>#DIV/0!</v>
      </c>
      <c r="I114" s="110"/>
      <c r="J114" s="65" t="e">
        <f t="shared" si="40"/>
        <v>#DIV/0!</v>
      </c>
      <c r="K114" s="110"/>
      <c r="L114" s="8" t="e">
        <f t="shared" si="41"/>
        <v>#DIV/0!</v>
      </c>
      <c r="M114" s="110"/>
      <c r="N114" s="77" t="e">
        <f t="shared" si="42"/>
        <v>#DIV/0!</v>
      </c>
      <c r="O114" s="179">
        <f>Benchmarks!$A$7</f>
        <v>0.8</v>
      </c>
    </row>
    <row r="115" spans="1:15">
      <c r="A115" s="64" t="str">
        <f>'1-Population'!F61</f>
        <v>Sing PSH 7</v>
      </c>
      <c r="B115" s="110"/>
      <c r="C115" s="126"/>
      <c r="D115" s="168"/>
      <c r="E115" s="54"/>
      <c r="F115" s="65" t="e">
        <f t="shared" si="38"/>
        <v>#DIV/0!</v>
      </c>
      <c r="G115" s="54"/>
      <c r="H115" s="65" t="e">
        <f t="shared" si="39"/>
        <v>#DIV/0!</v>
      </c>
      <c r="I115" s="110"/>
      <c r="J115" s="65" t="e">
        <f t="shared" si="40"/>
        <v>#DIV/0!</v>
      </c>
      <c r="K115" s="110"/>
      <c r="L115" s="8" t="e">
        <f t="shared" si="41"/>
        <v>#DIV/0!</v>
      </c>
      <c r="M115" s="110"/>
      <c r="N115" s="77" t="e">
        <f t="shared" si="42"/>
        <v>#DIV/0!</v>
      </c>
      <c r="O115" s="179">
        <f>Benchmarks!$A$7</f>
        <v>0.8</v>
      </c>
    </row>
    <row r="116" spans="1:15">
      <c r="A116" s="64" t="str">
        <f>'1-Population'!F62</f>
        <v>Sing PSH 8</v>
      </c>
      <c r="B116" s="110"/>
      <c r="C116" s="126"/>
      <c r="D116" s="168"/>
      <c r="E116" s="54"/>
      <c r="F116" s="65" t="e">
        <f t="shared" si="38"/>
        <v>#DIV/0!</v>
      </c>
      <c r="G116" s="54"/>
      <c r="H116" s="65" t="e">
        <f t="shared" si="39"/>
        <v>#DIV/0!</v>
      </c>
      <c r="I116" s="110"/>
      <c r="J116" s="65" t="e">
        <f t="shared" si="40"/>
        <v>#DIV/0!</v>
      </c>
      <c r="K116" s="110"/>
      <c r="L116" s="8" t="e">
        <f t="shared" si="41"/>
        <v>#DIV/0!</v>
      </c>
      <c r="M116" s="110"/>
      <c r="N116" s="77" t="e">
        <f t="shared" si="42"/>
        <v>#DIV/0!</v>
      </c>
      <c r="O116" s="179">
        <f>Benchmarks!$A$7</f>
        <v>0.8</v>
      </c>
    </row>
    <row r="117" spans="1:15" ht="15.75" thickBot="1">
      <c r="A117" s="320" t="s">
        <v>203</v>
      </c>
      <c r="B117" s="321">
        <f>SUM(B109:B116)</f>
        <v>0</v>
      </c>
      <c r="C117" s="334"/>
      <c r="D117" s="321">
        <f>SUM(D109:D116)</f>
        <v>0</v>
      </c>
      <c r="E117" s="321">
        <f>SUM(E109:E116)</f>
        <v>0</v>
      </c>
      <c r="F117" s="323" t="e">
        <f>+E117/D117</f>
        <v>#DIV/0!</v>
      </c>
      <c r="G117" s="321">
        <f>SUM(G109:G116)</f>
        <v>0</v>
      </c>
      <c r="H117" s="323" t="e">
        <f>+G117/D117</f>
        <v>#DIV/0!</v>
      </c>
      <c r="I117" s="321">
        <f>SUM(I109:I116)</f>
        <v>0</v>
      </c>
      <c r="J117" s="323" t="e">
        <f>+I117/D117</f>
        <v>#DIV/0!</v>
      </c>
      <c r="K117" s="321">
        <f>SUM(K109:K116)</f>
        <v>0</v>
      </c>
      <c r="L117" s="324" t="e">
        <f>K117/D117</f>
        <v>#DIV/0!</v>
      </c>
      <c r="M117" s="321">
        <f>SUM(M109:M116)</f>
        <v>0</v>
      </c>
      <c r="N117" s="335" t="e">
        <f>+M117/D117</f>
        <v>#DIV/0!</v>
      </c>
      <c r="O117" s="178"/>
    </row>
    <row r="118" spans="1:15" ht="15.75" thickBot="1">
      <c r="A118" s="67"/>
      <c r="B118" s="67"/>
      <c r="C118" s="68"/>
      <c r="D118" s="68"/>
      <c r="E118" s="68"/>
      <c r="F118" s="68"/>
      <c r="G118" s="68"/>
      <c r="H118" s="68"/>
      <c r="I118" s="68"/>
      <c r="J118" s="69"/>
      <c r="K118" s="68"/>
      <c r="L118" s="70"/>
      <c r="M118" s="68"/>
      <c r="N118" s="78"/>
      <c r="O118" s="178"/>
    </row>
    <row r="119" spans="1:15" ht="60">
      <c r="A119" s="72" t="s">
        <v>204</v>
      </c>
      <c r="B119" s="60" t="s">
        <v>189</v>
      </c>
      <c r="C119" s="126"/>
      <c r="D119" s="74" t="s">
        <v>191</v>
      </c>
      <c r="E119" s="61" t="s">
        <v>206</v>
      </c>
      <c r="F119" s="61" t="s">
        <v>207</v>
      </c>
      <c r="G119" s="61" t="s">
        <v>192</v>
      </c>
      <c r="H119" s="61" t="s">
        <v>193</v>
      </c>
      <c r="I119" s="61" t="s">
        <v>196</v>
      </c>
      <c r="J119" s="61" t="s">
        <v>197</v>
      </c>
      <c r="K119" s="61" t="s">
        <v>198</v>
      </c>
      <c r="L119" s="61" t="s">
        <v>199</v>
      </c>
      <c r="M119" s="61" t="s">
        <v>200</v>
      </c>
      <c r="N119" s="79" t="s">
        <v>201</v>
      </c>
      <c r="O119" s="174" t="s">
        <v>27</v>
      </c>
    </row>
    <row r="120" spans="1:15">
      <c r="A120" s="64" t="str">
        <f>'1-Population'!H55</f>
        <v>Fam PSH 1</v>
      </c>
      <c r="B120" s="54"/>
      <c r="C120" s="88"/>
      <c r="D120" s="54"/>
      <c r="E120" s="54"/>
      <c r="F120" s="65" t="e">
        <f t="shared" ref="F120:F127" si="43">+E120/D120</f>
        <v>#DIV/0!</v>
      </c>
      <c r="G120" s="54"/>
      <c r="H120" s="65" t="e">
        <f t="shared" ref="H120:H127" si="44">+G120/D120</f>
        <v>#DIV/0!</v>
      </c>
      <c r="I120" s="111"/>
      <c r="J120" s="65" t="e">
        <f t="shared" ref="J120:J127" si="45">+I120/D120</f>
        <v>#DIV/0!</v>
      </c>
      <c r="K120" s="111"/>
      <c r="L120" s="8" t="e">
        <f t="shared" ref="L120:L127" si="46">K120/D120</f>
        <v>#DIV/0!</v>
      </c>
      <c r="M120" s="54"/>
      <c r="N120" s="77" t="e">
        <f t="shared" ref="N120:N127" si="47">+M120/D120</f>
        <v>#DIV/0!</v>
      </c>
      <c r="O120" s="179">
        <f>Benchmarks!$A$7</f>
        <v>0.8</v>
      </c>
    </row>
    <row r="121" spans="1:15">
      <c r="A121" s="64" t="str">
        <f>'1-Population'!H56</f>
        <v>Fam PSH 2</v>
      </c>
      <c r="B121" s="110"/>
      <c r="C121" s="126"/>
      <c r="D121" s="54"/>
      <c r="E121" s="54"/>
      <c r="F121" s="65" t="e">
        <f t="shared" si="43"/>
        <v>#DIV/0!</v>
      </c>
      <c r="G121" s="110"/>
      <c r="H121" s="65" t="e">
        <f t="shared" si="44"/>
        <v>#DIV/0!</v>
      </c>
      <c r="I121" s="110"/>
      <c r="J121" s="65" t="e">
        <f t="shared" si="45"/>
        <v>#DIV/0!</v>
      </c>
      <c r="K121" s="110"/>
      <c r="L121" s="8" t="e">
        <f t="shared" si="46"/>
        <v>#DIV/0!</v>
      </c>
      <c r="M121" s="110"/>
      <c r="N121" s="77" t="e">
        <f t="shared" si="47"/>
        <v>#DIV/0!</v>
      </c>
      <c r="O121" s="179">
        <f>Benchmarks!$A$7</f>
        <v>0.8</v>
      </c>
    </row>
    <row r="122" spans="1:15">
      <c r="A122" s="64" t="str">
        <f>'1-Population'!H57</f>
        <v>Fam PSH 3</v>
      </c>
      <c r="B122" s="110"/>
      <c r="C122" s="126"/>
      <c r="D122" s="110"/>
      <c r="E122" s="110"/>
      <c r="F122" s="65" t="e">
        <f t="shared" si="43"/>
        <v>#DIV/0!</v>
      </c>
      <c r="G122" s="110"/>
      <c r="H122" s="65" t="e">
        <f t="shared" si="44"/>
        <v>#DIV/0!</v>
      </c>
      <c r="I122" s="110"/>
      <c r="J122" s="65" t="e">
        <f t="shared" si="45"/>
        <v>#DIV/0!</v>
      </c>
      <c r="K122" s="110"/>
      <c r="L122" s="8" t="e">
        <f t="shared" si="46"/>
        <v>#DIV/0!</v>
      </c>
      <c r="M122" s="110"/>
      <c r="N122" s="77" t="e">
        <f t="shared" si="47"/>
        <v>#DIV/0!</v>
      </c>
      <c r="O122" s="179">
        <f>Benchmarks!$A$7</f>
        <v>0.8</v>
      </c>
    </row>
    <row r="123" spans="1:15">
      <c r="A123" s="64" t="str">
        <f>'1-Population'!H58</f>
        <v>Fam PSH 4</v>
      </c>
      <c r="B123" s="110"/>
      <c r="C123" s="126"/>
      <c r="D123" s="110"/>
      <c r="E123" s="110"/>
      <c r="F123" s="65" t="e">
        <f t="shared" si="43"/>
        <v>#DIV/0!</v>
      </c>
      <c r="G123" s="110"/>
      <c r="H123" s="65" t="e">
        <f t="shared" si="44"/>
        <v>#DIV/0!</v>
      </c>
      <c r="I123" s="110"/>
      <c r="J123" s="65" t="e">
        <f t="shared" si="45"/>
        <v>#DIV/0!</v>
      </c>
      <c r="K123" s="110"/>
      <c r="L123" s="8" t="e">
        <f t="shared" si="46"/>
        <v>#DIV/0!</v>
      </c>
      <c r="M123" s="110"/>
      <c r="N123" s="77" t="e">
        <f t="shared" si="47"/>
        <v>#DIV/0!</v>
      </c>
      <c r="O123" s="179">
        <f>Benchmarks!$A$7</f>
        <v>0.8</v>
      </c>
    </row>
    <row r="124" spans="1:15">
      <c r="A124" s="64" t="str">
        <f>'1-Population'!H59</f>
        <v>Fam PSH 5</v>
      </c>
      <c r="B124" s="54"/>
      <c r="C124" s="88"/>
      <c r="D124" s="54"/>
      <c r="E124" s="54"/>
      <c r="F124" s="65" t="e">
        <f t="shared" si="43"/>
        <v>#DIV/0!</v>
      </c>
      <c r="G124" s="54"/>
      <c r="H124" s="65" t="e">
        <f t="shared" si="44"/>
        <v>#DIV/0!</v>
      </c>
      <c r="I124" s="111"/>
      <c r="J124" s="65" t="e">
        <f t="shared" si="45"/>
        <v>#DIV/0!</v>
      </c>
      <c r="K124" s="111"/>
      <c r="L124" s="8" t="e">
        <f t="shared" si="46"/>
        <v>#DIV/0!</v>
      </c>
      <c r="M124" s="54"/>
      <c r="N124" s="77" t="e">
        <f t="shared" si="47"/>
        <v>#DIV/0!</v>
      </c>
      <c r="O124" s="179">
        <f>Benchmarks!$A$7</f>
        <v>0.8</v>
      </c>
    </row>
    <row r="125" spans="1:15">
      <c r="A125" s="64" t="str">
        <f>'1-Population'!H60</f>
        <v>Fam PSH 6</v>
      </c>
      <c r="B125" s="110"/>
      <c r="C125" s="126"/>
      <c r="D125" s="54"/>
      <c r="E125" s="54"/>
      <c r="F125" s="65" t="e">
        <f t="shared" si="43"/>
        <v>#DIV/0!</v>
      </c>
      <c r="G125" s="110"/>
      <c r="H125" s="65" t="e">
        <f t="shared" si="44"/>
        <v>#DIV/0!</v>
      </c>
      <c r="I125" s="110"/>
      <c r="J125" s="65" t="e">
        <f t="shared" si="45"/>
        <v>#DIV/0!</v>
      </c>
      <c r="K125" s="110"/>
      <c r="L125" s="8" t="e">
        <f t="shared" si="46"/>
        <v>#DIV/0!</v>
      </c>
      <c r="M125" s="110"/>
      <c r="N125" s="77" t="e">
        <f t="shared" si="47"/>
        <v>#DIV/0!</v>
      </c>
      <c r="O125" s="179">
        <f>Benchmarks!$A$7</f>
        <v>0.8</v>
      </c>
    </row>
    <row r="126" spans="1:15" s="11" customFormat="1">
      <c r="A126" s="64" t="str">
        <f>'1-Population'!H61</f>
        <v>Fam PSH 7</v>
      </c>
      <c r="B126" s="110"/>
      <c r="C126" s="126"/>
      <c r="D126" s="110"/>
      <c r="E126" s="110"/>
      <c r="F126" s="65" t="e">
        <f t="shared" si="43"/>
        <v>#DIV/0!</v>
      </c>
      <c r="G126" s="110"/>
      <c r="H126" s="65" t="e">
        <f t="shared" si="44"/>
        <v>#DIV/0!</v>
      </c>
      <c r="I126" s="110"/>
      <c r="J126" s="65" t="e">
        <f t="shared" si="45"/>
        <v>#DIV/0!</v>
      </c>
      <c r="K126" s="110"/>
      <c r="L126" s="8" t="e">
        <f t="shared" si="46"/>
        <v>#DIV/0!</v>
      </c>
      <c r="M126" s="110"/>
      <c r="N126" s="77" t="e">
        <f t="shared" si="47"/>
        <v>#DIV/0!</v>
      </c>
      <c r="O126" s="179">
        <f>Benchmarks!$A$7</f>
        <v>0.8</v>
      </c>
    </row>
    <row r="127" spans="1:15">
      <c r="A127" s="64" t="str">
        <f>'1-Population'!H62</f>
        <v>Fam PSH 8</v>
      </c>
      <c r="B127" s="110"/>
      <c r="C127" s="126"/>
      <c r="D127" s="110"/>
      <c r="E127" s="110"/>
      <c r="F127" s="65" t="e">
        <f t="shared" si="43"/>
        <v>#DIV/0!</v>
      </c>
      <c r="G127" s="110"/>
      <c r="H127" s="65" t="e">
        <f t="shared" si="44"/>
        <v>#DIV/0!</v>
      </c>
      <c r="I127" s="110"/>
      <c r="J127" s="65" t="e">
        <f t="shared" si="45"/>
        <v>#DIV/0!</v>
      </c>
      <c r="K127" s="110"/>
      <c r="L127" s="8" t="e">
        <f t="shared" si="46"/>
        <v>#DIV/0!</v>
      </c>
      <c r="M127" s="110"/>
      <c r="N127" s="77" t="e">
        <f t="shared" si="47"/>
        <v>#DIV/0!</v>
      </c>
      <c r="O127" s="179">
        <f>Benchmarks!$A$7</f>
        <v>0.8</v>
      </c>
    </row>
    <row r="128" spans="1:15" ht="15.75" thickBot="1">
      <c r="A128" s="326" t="s">
        <v>203</v>
      </c>
      <c r="B128" s="321">
        <f>SUM(B120:B127)</f>
        <v>0</v>
      </c>
      <c r="C128" s="334"/>
      <c r="D128" s="321">
        <f>SUM(D120:D127)</f>
        <v>0</v>
      </c>
      <c r="E128" s="321">
        <f>SUM(E120:E127)</f>
        <v>0</v>
      </c>
      <c r="F128" s="327" t="e">
        <f>+E128/D128</f>
        <v>#DIV/0!</v>
      </c>
      <c r="G128" s="321">
        <f>SUM(G120:G127)</f>
        <v>0</v>
      </c>
      <c r="H128" s="327" t="e">
        <f>+G128/D128</f>
        <v>#DIV/0!</v>
      </c>
      <c r="I128" s="321">
        <f>SUM(I120:I127)</f>
        <v>0</v>
      </c>
      <c r="J128" s="327" t="e">
        <f>+I128/D128</f>
        <v>#DIV/0!</v>
      </c>
      <c r="K128" s="321">
        <f>SUM(K120:K127)</f>
        <v>0</v>
      </c>
      <c r="L128" s="328" t="e">
        <f>K128/D128</f>
        <v>#DIV/0!</v>
      </c>
      <c r="M128" s="321">
        <f>SUM(M120:M127)</f>
        <v>0</v>
      </c>
      <c r="N128" s="336" t="e">
        <f>+M128/D128</f>
        <v>#DIV/0!</v>
      </c>
      <c r="O128" s="178"/>
    </row>
    <row r="129" spans="1:16">
      <c r="A129" s="57"/>
      <c r="B129" s="228"/>
      <c r="C129" s="228"/>
      <c r="D129" s="228"/>
      <c r="E129" s="228"/>
      <c r="F129" s="337"/>
      <c r="G129" s="228"/>
      <c r="H129" s="337"/>
      <c r="I129" s="228"/>
      <c r="J129" s="337"/>
      <c r="K129" s="228"/>
      <c r="L129" s="338"/>
      <c r="M129" s="228"/>
      <c r="N129" s="339"/>
    </row>
    <row r="130" spans="1:16" ht="18.75">
      <c r="A130" s="251" t="s">
        <v>209</v>
      </c>
      <c r="B130" s="257"/>
      <c r="C130" s="257"/>
      <c r="D130" s="257"/>
      <c r="E130" s="257"/>
      <c r="F130" s="257"/>
      <c r="G130" s="257"/>
      <c r="H130" s="257"/>
      <c r="I130" s="257"/>
      <c r="J130" s="257"/>
      <c r="K130" s="257"/>
      <c r="L130" s="257"/>
      <c r="M130" s="257"/>
      <c r="N130" s="257"/>
    </row>
    <row r="131" spans="1:16">
      <c r="A131" s="246" t="s">
        <v>210</v>
      </c>
      <c r="B131" s="246"/>
      <c r="C131" s="246"/>
      <c r="D131" s="246"/>
      <c r="E131" s="246"/>
      <c r="F131" s="246"/>
      <c r="G131" s="246"/>
      <c r="H131" s="246"/>
      <c r="I131" s="246"/>
      <c r="J131" s="246"/>
      <c r="K131" s="246"/>
      <c r="L131" s="246"/>
      <c r="M131" s="246"/>
      <c r="N131" s="231"/>
    </row>
    <row r="132" spans="1:16">
      <c r="A132" s="116" t="s">
        <v>45</v>
      </c>
      <c r="B132" s="244" t="s">
        <v>211</v>
      </c>
      <c r="C132" s="244"/>
      <c r="D132" s="244"/>
      <c r="E132" s="244"/>
      <c r="F132" s="244"/>
      <c r="G132" s="244"/>
      <c r="H132" s="244"/>
      <c r="I132" s="244"/>
      <c r="J132" s="244"/>
      <c r="K132" s="244"/>
      <c r="L132" s="244"/>
      <c r="M132" s="244"/>
      <c r="N132" s="231"/>
    </row>
    <row r="133" spans="1:16">
      <c r="A133" s="115"/>
      <c r="B133" s="231"/>
      <c r="C133" s="231"/>
      <c r="D133" s="231"/>
      <c r="E133" s="231"/>
      <c r="F133" s="231"/>
      <c r="G133" s="231"/>
      <c r="H133" s="231"/>
      <c r="I133" s="231"/>
      <c r="J133" s="231"/>
      <c r="K133" s="231"/>
      <c r="L133" s="231"/>
      <c r="M133" s="231"/>
      <c r="N133" s="231"/>
    </row>
    <row r="134" spans="1:16" ht="15.75" thickBot="1">
      <c r="A134" s="115"/>
      <c r="B134" s="11"/>
      <c r="C134" s="11"/>
      <c r="D134" s="11"/>
      <c r="E134" s="11"/>
      <c r="F134" s="11"/>
      <c r="G134" s="11"/>
      <c r="H134" s="11"/>
      <c r="I134" s="11"/>
      <c r="J134" s="11"/>
      <c r="K134" s="11"/>
      <c r="L134" s="11"/>
      <c r="M134" s="11"/>
      <c r="N134" s="11"/>
    </row>
    <row r="135" spans="1:16" ht="45.75" thickTop="1">
      <c r="A135" s="80" t="s">
        <v>212</v>
      </c>
      <c r="B135" s="81" t="s">
        <v>213</v>
      </c>
      <c r="C135" s="81" t="s">
        <v>214</v>
      </c>
      <c r="D135" s="81" t="s">
        <v>215</v>
      </c>
      <c r="E135" s="81" t="s">
        <v>216</v>
      </c>
      <c r="F135" s="82" t="s">
        <v>217</v>
      </c>
      <c r="G135" s="11"/>
      <c r="H135" s="80" t="s">
        <v>218</v>
      </c>
      <c r="I135" s="81" t="s">
        <v>213</v>
      </c>
      <c r="J135" s="81" t="s">
        <v>214</v>
      </c>
      <c r="K135" s="81" t="s">
        <v>215</v>
      </c>
      <c r="L135" s="81" t="s">
        <v>216</v>
      </c>
      <c r="M135" s="82" t="s">
        <v>217</v>
      </c>
      <c r="N135" s="11"/>
      <c r="O135" s="11"/>
      <c r="P135" s="11"/>
    </row>
    <row r="136" spans="1:16">
      <c r="A136" s="97" t="s">
        <v>188</v>
      </c>
      <c r="B136" s="110"/>
      <c r="C136" s="110"/>
      <c r="D136" s="110"/>
      <c r="E136" s="110"/>
      <c r="F136" s="117"/>
      <c r="H136" s="97" t="s">
        <v>188</v>
      </c>
      <c r="I136" s="110"/>
      <c r="J136" s="110"/>
      <c r="K136" s="110"/>
      <c r="L136" s="110"/>
      <c r="M136" s="117"/>
    </row>
    <row r="137" spans="1:16" ht="15.75" thickBot="1">
      <c r="A137" s="98" t="s">
        <v>219</v>
      </c>
      <c r="B137" s="118"/>
      <c r="C137" s="118"/>
      <c r="D137" s="118"/>
      <c r="E137" s="118"/>
      <c r="F137" s="119"/>
      <c r="H137" s="98" t="s">
        <v>219</v>
      </c>
      <c r="I137" s="118"/>
      <c r="J137" s="118"/>
      <c r="K137" s="118"/>
      <c r="L137" s="118"/>
      <c r="M137" s="119"/>
    </row>
    <row r="138" spans="1:16" ht="16.5" thickTop="1" thickBot="1"/>
    <row r="139" spans="1:16" ht="45.75" thickTop="1">
      <c r="A139" s="80" t="s">
        <v>220</v>
      </c>
      <c r="B139" s="81" t="s">
        <v>213</v>
      </c>
      <c r="C139" s="81" t="s">
        <v>214</v>
      </c>
      <c r="D139" s="81" t="s">
        <v>215</v>
      </c>
      <c r="E139" s="81" t="s">
        <v>216</v>
      </c>
      <c r="F139" s="82" t="s">
        <v>217</v>
      </c>
      <c r="G139" s="11"/>
      <c r="H139" s="55"/>
      <c r="I139" s="55"/>
      <c r="J139" s="55"/>
      <c r="K139" s="55"/>
      <c r="L139" s="55"/>
      <c r="M139" s="55"/>
      <c r="N139" s="11"/>
      <c r="O139" s="11"/>
      <c r="P139" s="11"/>
    </row>
    <row r="140" spans="1:16">
      <c r="A140" s="97" t="s">
        <v>188</v>
      </c>
      <c r="B140" s="110"/>
      <c r="C140" s="110"/>
      <c r="D140" s="110"/>
      <c r="E140" s="110"/>
      <c r="F140" s="117"/>
      <c r="H140" s="15"/>
      <c r="I140" s="127"/>
      <c r="J140" s="127"/>
      <c r="K140" s="127"/>
      <c r="L140" s="127"/>
      <c r="M140" s="127"/>
    </row>
    <row r="141" spans="1:16" ht="15.75" thickBot="1">
      <c r="A141" s="98" t="s">
        <v>219</v>
      </c>
      <c r="B141" s="118"/>
      <c r="C141" s="118"/>
      <c r="D141" s="118"/>
      <c r="E141" s="118"/>
      <c r="F141" s="119"/>
      <c r="H141" s="15"/>
      <c r="I141" s="127"/>
      <c r="J141" s="127"/>
      <c r="K141" s="127"/>
      <c r="L141" s="127"/>
      <c r="M141" s="127"/>
    </row>
    <row r="142" spans="1:16" ht="15.75" thickTop="1"/>
    <row r="143" spans="1:16" ht="18.75">
      <c r="A143" s="251" t="s">
        <v>221</v>
      </c>
      <c r="B143" s="257"/>
      <c r="C143" s="257"/>
      <c r="D143" s="257"/>
      <c r="E143" s="257"/>
      <c r="F143" s="257"/>
      <c r="G143" s="257"/>
      <c r="H143" s="257"/>
      <c r="I143" s="257"/>
      <c r="J143" s="257"/>
      <c r="K143" s="257"/>
      <c r="L143" s="257"/>
      <c r="M143" s="257"/>
      <c r="N143" s="257"/>
    </row>
    <row r="144" spans="1:16">
      <c r="A144" s="285" t="s">
        <v>222</v>
      </c>
      <c r="B144" s="285"/>
      <c r="C144" s="285"/>
      <c r="D144" s="285"/>
      <c r="E144" s="285"/>
      <c r="F144" s="285"/>
      <c r="G144" s="285"/>
      <c r="H144" s="285"/>
      <c r="I144" s="285"/>
      <c r="J144" s="285"/>
      <c r="K144" s="285"/>
      <c r="L144" s="285"/>
      <c r="M144" s="285"/>
      <c r="N144" s="285"/>
    </row>
    <row r="145" spans="1:16">
      <c r="A145" s="58" t="s">
        <v>45</v>
      </c>
      <c r="B145" s="285" t="s">
        <v>223</v>
      </c>
      <c r="C145" s="285"/>
      <c r="D145" s="285"/>
      <c r="E145" s="285"/>
      <c r="F145" s="285"/>
      <c r="G145" s="285"/>
      <c r="H145" s="285"/>
      <c r="I145" s="285"/>
      <c r="J145" s="285"/>
      <c r="K145" s="285"/>
      <c r="L145" s="285"/>
      <c r="M145" s="285"/>
      <c r="N145" s="285"/>
    </row>
    <row r="146" spans="1:16">
      <c r="A146" s="58" t="s">
        <v>70</v>
      </c>
      <c r="B146" s="285" t="s">
        <v>224</v>
      </c>
      <c r="C146" s="285"/>
      <c r="D146" s="285"/>
      <c r="E146" s="285"/>
      <c r="F146" s="285"/>
      <c r="G146" s="285"/>
      <c r="H146" s="285"/>
      <c r="I146" s="285"/>
      <c r="J146" s="285"/>
      <c r="K146" s="285"/>
      <c r="L146" s="285"/>
      <c r="M146" s="285"/>
      <c r="N146" s="285"/>
    </row>
    <row r="147" spans="1:16">
      <c r="A147" s="58"/>
      <c r="B147" s="231" t="s">
        <v>225</v>
      </c>
      <c r="C147" s="231"/>
      <c r="D147" s="231"/>
      <c r="E147" s="231"/>
      <c r="F147" s="231"/>
      <c r="G147" s="231"/>
      <c r="H147" s="231"/>
      <c r="I147" s="231"/>
      <c r="J147" s="231"/>
      <c r="K147" s="231"/>
      <c r="L147" s="231"/>
      <c r="M147" s="285"/>
      <c r="N147" s="285"/>
    </row>
    <row r="148" spans="1:16">
      <c r="B148" s="231"/>
      <c r="C148" s="231"/>
      <c r="D148" s="231"/>
      <c r="E148" s="231"/>
      <c r="F148" s="231"/>
      <c r="G148" s="231"/>
      <c r="H148" s="231"/>
      <c r="I148" s="231"/>
      <c r="J148" s="231"/>
      <c r="K148" s="231"/>
      <c r="L148" s="231"/>
      <c r="M148" s="285"/>
      <c r="N148" s="285"/>
    </row>
    <row r="149" spans="1:16">
      <c r="B149" s="231"/>
      <c r="C149" s="231"/>
      <c r="D149" s="231"/>
      <c r="E149" s="231"/>
      <c r="F149" s="231"/>
      <c r="G149" s="231"/>
      <c r="H149" s="231"/>
      <c r="I149" s="231"/>
      <c r="J149" s="231"/>
      <c r="K149" s="231"/>
      <c r="L149" s="231"/>
      <c r="M149" s="285"/>
      <c r="N149" s="285"/>
    </row>
    <row r="150" spans="1:16" ht="15.75" thickBot="1"/>
    <row r="151" spans="1:16" ht="75">
      <c r="A151" s="99" t="s">
        <v>212</v>
      </c>
      <c r="B151" s="18" t="s">
        <v>226</v>
      </c>
      <c r="C151" s="265" t="s">
        <v>227</v>
      </c>
      <c r="D151" s="265"/>
      <c r="E151" s="18" t="s">
        <v>41</v>
      </c>
      <c r="F151" s="18" t="s">
        <v>228</v>
      </c>
      <c r="G151" s="35" t="s">
        <v>202</v>
      </c>
      <c r="H151" s="99" t="s">
        <v>220</v>
      </c>
      <c r="I151" s="18" t="s">
        <v>226</v>
      </c>
      <c r="J151" s="265" t="s">
        <v>227</v>
      </c>
      <c r="K151" s="265"/>
      <c r="L151" s="18" t="s">
        <v>41</v>
      </c>
      <c r="M151" s="18" t="s">
        <v>228</v>
      </c>
      <c r="N151" s="35" t="s">
        <v>202</v>
      </c>
      <c r="O151" s="11"/>
      <c r="P151" s="11"/>
    </row>
    <row r="152" spans="1:16">
      <c r="A152" s="100" t="s">
        <v>188</v>
      </c>
      <c r="B152" s="180"/>
      <c r="C152" s="266"/>
      <c r="D152" s="266"/>
      <c r="E152" s="340" t="e">
        <f>C152/B152</f>
        <v>#DIV/0!</v>
      </c>
      <c r="F152" s="10" t="e">
        <f>100%-E152</f>
        <v>#DIV/0!</v>
      </c>
      <c r="G152" s="112">
        <f>Benchmarks!A9</f>
        <v>0.85</v>
      </c>
      <c r="H152" s="100" t="s">
        <v>188</v>
      </c>
      <c r="I152" s="180"/>
      <c r="J152" s="266"/>
      <c r="K152" s="266"/>
      <c r="L152" s="340" t="e">
        <f>J152/I152</f>
        <v>#DIV/0!</v>
      </c>
      <c r="M152" s="10" t="e">
        <f>100%-L152</f>
        <v>#DIV/0!</v>
      </c>
      <c r="N152" s="112">
        <f>Benchmarks!A10</f>
        <v>0.85</v>
      </c>
    </row>
    <row r="153" spans="1:16" ht="15.75" thickBot="1">
      <c r="A153" s="40" t="s">
        <v>219</v>
      </c>
      <c r="B153" s="181"/>
      <c r="C153" s="267"/>
      <c r="D153" s="267"/>
      <c r="E153" s="341" t="e">
        <f>C153/B153</f>
        <v>#DIV/0!</v>
      </c>
      <c r="F153" s="96" t="e">
        <f>100%-E153</f>
        <v>#DIV/0!</v>
      </c>
      <c r="G153" s="113">
        <f>Benchmarks!A9</f>
        <v>0.85</v>
      </c>
      <c r="H153" s="40" t="s">
        <v>219</v>
      </c>
      <c r="I153" s="181"/>
      <c r="J153" s="267"/>
      <c r="K153" s="267"/>
      <c r="L153" s="341" t="e">
        <f>J153/I153</f>
        <v>#DIV/0!</v>
      </c>
      <c r="M153" s="96" t="e">
        <f>100%-L153</f>
        <v>#DIV/0!</v>
      </c>
      <c r="N153" s="113">
        <f>Benchmarks!A10</f>
        <v>0.85</v>
      </c>
    </row>
    <row r="154" spans="1:16" ht="15.75" thickBot="1">
      <c r="A154" s="15"/>
    </row>
    <row r="155" spans="1:16" ht="75">
      <c r="A155" s="99" t="s">
        <v>218</v>
      </c>
      <c r="B155" s="18" t="s">
        <v>226</v>
      </c>
      <c r="C155" s="265" t="s">
        <v>227</v>
      </c>
      <c r="D155" s="265"/>
      <c r="E155" s="18" t="s">
        <v>41</v>
      </c>
      <c r="F155" s="18" t="s">
        <v>228</v>
      </c>
      <c r="G155" s="35" t="s">
        <v>202</v>
      </c>
      <c r="H155" s="99" t="s">
        <v>96</v>
      </c>
      <c r="I155" s="18" t="s">
        <v>226</v>
      </c>
      <c r="J155" s="265" t="s">
        <v>227</v>
      </c>
      <c r="K155" s="265"/>
      <c r="L155" s="18" t="s">
        <v>41</v>
      </c>
      <c r="M155" s="18" t="s">
        <v>228</v>
      </c>
      <c r="N155" s="35" t="s">
        <v>202</v>
      </c>
      <c r="O155" s="11"/>
      <c r="P155" s="11"/>
    </row>
    <row r="156" spans="1:16">
      <c r="A156" s="100" t="s">
        <v>188</v>
      </c>
      <c r="B156" s="180"/>
      <c r="C156" s="266"/>
      <c r="D156" s="266"/>
      <c r="E156" s="340" t="e">
        <f>C156/B156</f>
        <v>#DIV/0!</v>
      </c>
      <c r="F156" s="10" t="e">
        <f>100%-E156</f>
        <v>#DIV/0!</v>
      </c>
      <c r="G156" s="112">
        <f>Benchmarks!A11</f>
        <v>0.85</v>
      </c>
      <c r="H156" s="100" t="s">
        <v>188</v>
      </c>
      <c r="I156" s="180"/>
      <c r="J156" s="266"/>
      <c r="K156" s="266"/>
      <c r="L156" s="340" t="e">
        <f>J156/I156</f>
        <v>#DIV/0!</v>
      </c>
      <c r="M156" s="10" t="e">
        <f>100%-L156</f>
        <v>#DIV/0!</v>
      </c>
      <c r="N156" s="112">
        <f>Benchmarks!A12</f>
        <v>0</v>
      </c>
    </row>
    <row r="157" spans="1:16" ht="15.75" thickBot="1">
      <c r="A157" s="40" t="s">
        <v>219</v>
      </c>
      <c r="B157" s="181"/>
      <c r="C157" s="267"/>
      <c r="D157" s="267"/>
      <c r="E157" s="341" t="e">
        <f>C157/B157</f>
        <v>#DIV/0!</v>
      </c>
      <c r="F157" s="96" t="e">
        <f>100%-E157</f>
        <v>#DIV/0!</v>
      </c>
      <c r="G157" s="113">
        <f>Benchmarks!A11</f>
        <v>0.85</v>
      </c>
      <c r="H157" s="40" t="s">
        <v>219</v>
      </c>
      <c r="I157" s="181"/>
      <c r="J157" s="267"/>
      <c r="K157" s="267"/>
      <c r="L157" s="341" t="e">
        <f>J157/I157</f>
        <v>#DIV/0!</v>
      </c>
      <c r="M157" s="96" t="e">
        <f>100%-L157</f>
        <v>#DIV/0!</v>
      </c>
      <c r="N157" s="113">
        <f>Benchmarks!A12</f>
        <v>0</v>
      </c>
    </row>
    <row r="158" spans="1:16">
      <c r="A158" s="15"/>
    </row>
    <row r="159" spans="1:16" ht="15.75" thickBot="1">
      <c r="A159" s="15"/>
    </row>
    <row r="160" spans="1:16" ht="75">
      <c r="A160" s="99" t="s">
        <v>229</v>
      </c>
      <c r="B160" s="18" t="s">
        <v>230</v>
      </c>
      <c r="C160" s="270" t="s">
        <v>231</v>
      </c>
      <c r="D160" s="271"/>
      <c r="E160" s="19" t="s">
        <v>41</v>
      </c>
      <c r="F160" s="11"/>
      <c r="G160" s="11"/>
      <c r="H160" s="41" t="s">
        <v>232</v>
      </c>
      <c r="I160" s="101"/>
      <c r="J160" s="34" t="s">
        <v>188</v>
      </c>
      <c r="K160" s="35" t="s">
        <v>219</v>
      </c>
      <c r="L160" s="11"/>
      <c r="M160" s="11"/>
      <c r="N160" s="11"/>
      <c r="O160" s="11"/>
      <c r="P160" s="11"/>
    </row>
    <row r="161" spans="1:16">
      <c r="A161" s="102" t="s">
        <v>188</v>
      </c>
      <c r="B161" s="103">
        <f>B152+I152+B156+I156</f>
        <v>0</v>
      </c>
      <c r="C161" s="263">
        <f>C152+C156+J152+J156</f>
        <v>0</v>
      </c>
      <c r="D161" s="264"/>
      <c r="E161" s="342" t="e">
        <f>C161/B161</f>
        <v>#DIV/0!</v>
      </c>
      <c r="H161" s="42" t="s">
        <v>93</v>
      </c>
      <c r="I161" s="104"/>
      <c r="J161" s="1" t="e">
        <f>ROUND(H176-(E152*H176),0)</f>
        <v>#DIV/0!</v>
      </c>
      <c r="K161" s="105" t="e">
        <f>ROUND(H177-(E153*H177),0)</f>
        <v>#DIV/0!</v>
      </c>
    </row>
    <row r="162" spans="1:16">
      <c r="A162" s="100" t="s">
        <v>219</v>
      </c>
      <c r="B162" s="103">
        <f>B153+I153+B157+I157</f>
        <v>0</v>
      </c>
      <c r="C162" s="263">
        <f>C153+C157+J153+J157</f>
        <v>0</v>
      </c>
      <c r="D162" s="264"/>
      <c r="E162" s="343" t="e">
        <f>C162/B162</f>
        <v>#DIV/0!</v>
      </c>
      <c r="H162" s="42" t="s">
        <v>9</v>
      </c>
      <c r="I162" s="104"/>
      <c r="J162" s="1" t="e">
        <f>ROUND(H180-(E156*H180),0)</f>
        <v>#DIV/0!</v>
      </c>
      <c r="K162" s="105" t="e">
        <f>ROUND(H181-(E157*H181),0)</f>
        <v>#DIV/0!</v>
      </c>
    </row>
    <row r="163" spans="1:16" ht="15.75" thickBot="1">
      <c r="A163" s="40" t="s">
        <v>233</v>
      </c>
      <c r="B163" s="106">
        <f>SUM(B162+B161)</f>
        <v>0</v>
      </c>
      <c r="C163" s="268">
        <f>SUM(C161+C162)</f>
        <v>0</v>
      </c>
      <c r="D163" s="269"/>
      <c r="E163" s="344" t="e">
        <f>C163/B163</f>
        <v>#DIV/0!</v>
      </c>
      <c r="H163" s="43" t="s">
        <v>10</v>
      </c>
      <c r="I163" s="107"/>
      <c r="J163" s="108" t="e">
        <f>ROUND(H184-(L152*H184),0)</f>
        <v>#DIV/0!</v>
      </c>
      <c r="K163" s="109" t="e">
        <f>ROUND(H185-(L153*H185),0)</f>
        <v>#DIV/0!</v>
      </c>
    </row>
    <row r="164" spans="1:16">
      <c r="A164" s="57"/>
    </row>
    <row r="165" spans="1:16" ht="15.75" customHeight="1">
      <c r="A165" s="260" t="s">
        <v>234</v>
      </c>
      <c r="B165" s="260"/>
      <c r="C165" s="260"/>
      <c r="D165" s="260"/>
      <c r="E165" s="260"/>
      <c r="F165" s="260"/>
      <c r="G165" s="260"/>
      <c r="H165" s="260"/>
      <c r="I165" s="260"/>
      <c r="J165" s="260"/>
      <c r="K165" s="260"/>
      <c r="L165" s="260"/>
      <c r="M165" s="260"/>
      <c r="N165" s="260"/>
    </row>
    <row r="166" spans="1:16">
      <c r="A166" s="58" t="s">
        <v>235</v>
      </c>
      <c r="B166" s="285" t="s">
        <v>236</v>
      </c>
      <c r="C166" s="285"/>
      <c r="D166" s="285"/>
      <c r="E166" s="285"/>
      <c r="F166" s="285"/>
      <c r="G166" s="285"/>
      <c r="H166" s="285"/>
      <c r="I166" s="285"/>
      <c r="J166" s="285"/>
      <c r="K166" s="285"/>
      <c r="L166" s="285"/>
      <c r="M166" s="285"/>
      <c r="N166" s="285"/>
    </row>
    <row r="167" spans="1:16" ht="15" customHeight="1">
      <c r="A167" s="58" t="s">
        <v>237</v>
      </c>
      <c r="B167" s="231" t="s">
        <v>238</v>
      </c>
      <c r="C167" s="231"/>
      <c r="D167" s="231"/>
      <c r="E167" s="231"/>
      <c r="F167" s="231"/>
      <c r="G167" s="231"/>
      <c r="H167" s="231"/>
      <c r="I167" s="231"/>
      <c r="J167" s="231"/>
      <c r="K167" s="231"/>
      <c r="L167" s="231"/>
      <c r="M167" s="231"/>
      <c r="N167" s="231"/>
    </row>
    <row r="168" spans="1:16">
      <c r="B168" s="231"/>
      <c r="C168" s="231"/>
      <c r="D168" s="231"/>
      <c r="E168" s="231"/>
      <c r="F168" s="231"/>
      <c r="G168" s="231"/>
      <c r="H168" s="231"/>
      <c r="I168" s="231"/>
      <c r="J168" s="231"/>
      <c r="K168" s="231"/>
      <c r="L168" s="231"/>
      <c r="M168" s="231"/>
      <c r="N168" s="231"/>
    </row>
    <row r="169" spans="1:16">
      <c r="B169" s="231"/>
      <c r="C169" s="231"/>
      <c r="D169" s="231"/>
      <c r="E169" s="231"/>
      <c r="F169" s="231"/>
      <c r="G169" s="231"/>
      <c r="H169" s="231"/>
      <c r="I169" s="231"/>
      <c r="J169" s="231"/>
      <c r="K169" s="231"/>
      <c r="L169" s="231"/>
      <c r="M169" s="231"/>
      <c r="N169" s="231"/>
    </row>
    <row r="170" spans="1:16">
      <c r="B170" s="231"/>
      <c r="C170" s="231"/>
      <c r="D170" s="231"/>
      <c r="E170" s="231"/>
      <c r="F170" s="231"/>
      <c r="G170" s="231"/>
      <c r="H170" s="231"/>
      <c r="I170" s="231"/>
      <c r="J170" s="231"/>
      <c r="K170" s="231"/>
      <c r="L170" s="231"/>
      <c r="M170" s="231"/>
      <c r="N170" s="231"/>
    </row>
    <row r="171" spans="1:16">
      <c r="B171" s="231"/>
      <c r="C171" s="231"/>
      <c r="D171" s="231"/>
      <c r="E171" s="231"/>
      <c r="F171" s="231"/>
      <c r="G171" s="231"/>
      <c r="H171" s="231"/>
      <c r="I171" s="231"/>
      <c r="J171" s="231"/>
      <c r="K171" s="231"/>
      <c r="L171" s="231"/>
      <c r="M171" s="231"/>
      <c r="N171" s="231"/>
    </row>
    <row r="172" spans="1:16">
      <c r="B172" s="231"/>
      <c r="C172" s="231"/>
      <c r="D172" s="231"/>
      <c r="E172" s="231"/>
      <c r="F172" s="231"/>
      <c r="G172" s="231"/>
      <c r="H172" s="231"/>
      <c r="I172" s="231"/>
      <c r="J172" s="231"/>
      <c r="K172" s="231"/>
      <c r="L172" s="231"/>
      <c r="M172" s="231"/>
      <c r="N172" s="231"/>
    </row>
    <row r="173" spans="1:16">
      <c r="B173" s="15"/>
      <c r="C173" s="15"/>
      <c r="D173" s="15"/>
      <c r="E173" s="15"/>
      <c r="F173" s="15"/>
      <c r="G173" s="15"/>
      <c r="H173" s="15"/>
      <c r="I173" s="15"/>
      <c r="J173" s="15"/>
      <c r="K173" s="15"/>
      <c r="L173" s="15"/>
      <c r="M173" s="15"/>
      <c r="N173" s="15"/>
    </row>
    <row r="174" spans="1:16" ht="15" customHeight="1" thickBot="1">
      <c r="A174" s="57" t="s">
        <v>239</v>
      </c>
      <c r="B174" s="57"/>
    </row>
    <row r="175" spans="1:16" ht="45.75" thickTop="1">
      <c r="A175" s="80" t="s">
        <v>240</v>
      </c>
      <c r="B175" s="81" t="s">
        <v>189</v>
      </c>
      <c r="C175" s="81" t="s">
        <v>241</v>
      </c>
      <c r="D175" s="81" t="s">
        <v>242</v>
      </c>
      <c r="E175" s="128"/>
      <c r="F175" s="81" t="s">
        <v>243</v>
      </c>
      <c r="G175" s="81" t="s">
        <v>244</v>
      </c>
      <c r="H175" s="81" t="s">
        <v>194</v>
      </c>
      <c r="I175" s="215" t="s">
        <v>195</v>
      </c>
      <c r="J175" s="221" t="s">
        <v>245</v>
      </c>
      <c r="K175" s="81" t="s">
        <v>246</v>
      </c>
      <c r="L175" s="81" t="s">
        <v>247</v>
      </c>
      <c r="M175" s="81" t="s">
        <v>248</v>
      </c>
      <c r="N175" s="81" t="s">
        <v>249</v>
      </c>
      <c r="O175" s="82" t="s">
        <v>250</v>
      </c>
      <c r="P175" s="11"/>
    </row>
    <row r="176" spans="1:16">
      <c r="A176" s="5" t="s">
        <v>188</v>
      </c>
      <c r="B176" s="184">
        <f>B25</f>
        <v>0</v>
      </c>
      <c r="C176" s="184">
        <f>C25</f>
        <v>0</v>
      </c>
      <c r="D176" s="184">
        <f>D25</f>
        <v>0</v>
      </c>
      <c r="E176" s="129"/>
      <c r="F176" s="184">
        <f>E25</f>
        <v>0</v>
      </c>
      <c r="G176" s="10" t="e">
        <f>+F176/D176</f>
        <v>#DIV/0!</v>
      </c>
      <c r="H176" s="184">
        <f>G25</f>
        <v>0</v>
      </c>
      <c r="I176" s="141" t="e">
        <f>H176/D176</f>
        <v>#DIV/0!</v>
      </c>
      <c r="J176" s="212">
        <f>I25</f>
        <v>0</v>
      </c>
      <c r="K176" s="10" t="e">
        <f>+J176/D176</f>
        <v>#DIV/0!</v>
      </c>
      <c r="L176" s="184">
        <f>K25</f>
        <v>0</v>
      </c>
      <c r="M176" s="10" t="e">
        <f>+L176/D176</f>
        <v>#DIV/0!</v>
      </c>
      <c r="N176" s="184">
        <f>M25</f>
        <v>0</v>
      </c>
      <c r="O176" s="83" t="e">
        <f>+N176/D176</f>
        <v>#DIV/0!</v>
      </c>
    </row>
    <row r="177" spans="1:16" ht="15.75" thickBot="1">
      <c r="A177" s="36" t="s">
        <v>219</v>
      </c>
      <c r="B177" s="185">
        <f>B36</f>
        <v>0</v>
      </c>
      <c r="C177" s="185">
        <f>C36</f>
        <v>0</v>
      </c>
      <c r="D177" s="185">
        <f>D36</f>
        <v>0</v>
      </c>
      <c r="E177" s="130"/>
      <c r="F177" s="185">
        <f>E36</f>
        <v>0</v>
      </c>
      <c r="G177" s="84" t="e">
        <f>+F177/D177</f>
        <v>#DIV/0!</v>
      </c>
      <c r="H177" s="185">
        <f>G36</f>
        <v>0</v>
      </c>
      <c r="I177" s="218" t="e">
        <f>H177/D177</f>
        <v>#DIV/0!</v>
      </c>
      <c r="J177" s="225">
        <f>I36</f>
        <v>0</v>
      </c>
      <c r="K177" s="84" t="e">
        <f>+J177/D177</f>
        <v>#DIV/0!</v>
      </c>
      <c r="L177" s="185">
        <f>K36</f>
        <v>0</v>
      </c>
      <c r="M177" s="84" t="e">
        <f>+L177/D177</f>
        <v>#DIV/0!</v>
      </c>
      <c r="N177" s="185">
        <f>M36</f>
        <v>0</v>
      </c>
      <c r="O177" s="85" t="e">
        <f>+N177/D177</f>
        <v>#DIV/0!</v>
      </c>
    </row>
    <row r="178" spans="1:16" ht="16.5" thickTop="1" thickBot="1"/>
    <row r="179" spans="1:16" ht="45.75" thickTop="1">
      <c r="A179" s="80" t="s">
        <v>220</v>
      </c>
      <c r="B179" s="81" t="s">
        <v>189</v>
      </c>
      <c r="C179" s="81" t="s">
        <v>241</v>
      </c>
      <c r="D179" s="81" t="s">
        <v>242</v>
      </c>
      <c r="E179" s="128"/>
      <c r="F179" s="81" t="s">
        <v>243</v>
      </c>
      <c r="G179" s="81" t="s">
        <v>244</v>
      </c>
      <c r="H179" s="81" t="s">
        <v>194</v>
      </c>
      <c r="I179" s="215" t="s">
        <v>195</v>
      </c>
      <c r="J179" s="221" t="s">
        <v>245</v>
      </c>
      <c r="K179" s="81" t="s">
        <v>246</v>
      </c>
      <c r="L179" s="81" t="s">
        <v>247</v>
      </c>
      <c r="M179" s="81" t="s">
        <v>248</v>
      </c>
      <c r="N179" s="81" t="s">
        <v>249</v>
      </c>
      <c r="O179" s="82" t="s">
        <v>250</v>
      </c>
      <c r="P179" s="11"/>
    </row>
    <row r="180" spans="1:16">
      <c r="A180" s="5" t="s">
        <v>188</v>
      </c>
      <c r="B180" s="184">
        <f>B48</f>
        <v>0</v>
      </c>
      <c r="C180" s="184">
        <f>C48</f>
        <v>0</v>
      </c>
      <c r="D180" s="184">
        <f>D48</f>
        <v>0</v>
      </c>
      <c r="E180" s="129"/>
      <c r="F180" s="184">
        <f>E48</f>
        <v>0</v>
      </c>
      <c r="G180" s="10" t="e">
        <f>+F180/D180</f>
        <v>#DIV/0!</v>
      </c>
      <c r="H180" s="184">
        <f>G48</f>
        <v>0</v>
      </c>
      <c r="I180" s="141" t="e">
        <f>H180/D180</f>
        <v>#DIV/0!</v>
      </c>
      <c r="J180" s="212">
        <f>I48</f>
        <v>0</v>
      </c>
      <c r="K180" s="10" t="e">
        <f>+J180/D180</f>
        <v>#DIV/0!</v>
      </c>
      <c r="L180" s="184">
        <f>K48</f>
        <v>0</v>
      </c>
      <c r="M180" s="10" t="e">
        <f>+L180/D180</f>
        <v>#DIV/0!</v>
      </c>
      <c r="N180" s="184">
        <f>M48</f>
        <v>0</v>
      </c>
      <c r="O180" s="83" t="e">
        <f>+N180/D180</f>
        <v>#DIV/0!</v>
      </c>
    </row>
    <row r="181" spans="1:16" ht="15.75" thickBot="1">
      <c r="A181" s="36" t="s">
        <v>219</v>
      </c>
      <c r="B181" s="185">
        <f>B59</f>
        <v>0</v>
      </c>
      <c r="C181" s="185">
        <f>C59</f>
        <v>0</v>
      </c>
      <c r="D181" s="185">
        <f>D59</f>
        <v>0</v>
      </c>
      <c r="E181" s="130"/>
      <c r="F181" s="185">
        <f>E59</f>
        <v>0</v>
      </c>
      <c r="G181" s="84" t="e">
        <f>+F181/D181</f>
        <v>#DIV/0!</v>
      </c>
      <c r="H181" s="185">
        <f>G59</f>
        <v>0</v>
      </c>
      <c r="I181" s="218" t="e">
        <f>H181/D181</f>
        <v>#DIV/0!</v>
      </c>
      <c r="J181" s="225">
        <f>I59</f>
        <v>0</v>
      </c>
      <c r="K181" s="84" t="e">
        <f>+J181/D181</f>
        <v>#DIV/0!</v>
      </c>
      <c r="L181" s="185">
        <f>K59</f>
        <v>0</v>
      </c>
      <c r="M181" s="84" t="e">
        <f>+L181/D181</f>
        <v>#DIV/0!</v>
      </c>
      <c r="N181" s="185">
        <f>M59</f>
        <v>0</v>
      </c>
      <c r="O181" s="85" t="e">
        <f>+N181/D181</f>
        <v>#DIV/0!</v>
      </c>
    </row>
    <row r="182" spans="1:16" ht="16.5" thickTop="1" thickBot="1">
      <c r="G182" s="86"/>
    </row>
    <row r="183" spans="1:16" ht="45.75" thickTop="1">
      <c r="A183" s="80" t="s">
        <v>218</v>
      </c>
      <c r="B183" s="81" t="s">
        <v>189</v>
      </c>
      <c r="C183" s="81" t="s">
        <v>241</v>
      </c>
      <c r="D183" s="81" t="s">
        <v>242</v>
      </c>
      <c r="E183" s="128"/>
      <c r="F183" s="81" t="s">
        <v>243</v>
      </c>
      <c r="G183" s="81" t="s">
        <v>244</v>
      </c>
      <c r="H183" s="81" t="s">
        <v>194</v>
      </c>
      <c r="I183" s="215" t="s">
        <v>195</v>
      </c>
      <c r="J183" s="221" t="s">
        <v>245</v>
      </c>
      <c r="K183" s="81" t="s">
        <v>246</v>
      </c>
      <c r="L183" s="81" t="s">
        <v>247</v>
      </c>
      <c r="M183" s="81" t="s">
        <v>248</v>
      </c>
      <c r="N183" s="81" t="s">
        <v>249</v>
      </c>
      <c r="O183" s="82" t="s">
        <v>250</v>
      </c>
      <c r="P183" s="11"/>
    </row>
    <row r="184" spans="1:16">
      <c r="A184" s="5" t="s">
        <v>188</v>
      </c>
      <c r="B184" s="184">
        <f>B71</f>
        <v>0</v>
      </c>
      <c r="C184" s="184">
        <f>C71</f>
        <v>0</v>
      </c>
      <c r="D184" s="184">
        <f>D71</f>
        <v>0</v>
      </c>
      <c r="E184" s="129"/>
      <c r="F184" s="184">
        <f>E71</f>
        <v>0</v>
      </c>
      <c r="G184" s="10" t="e">
        <f>+F184/D184</f>
        <v>#DIV/0!</v>
      </c>
      <c r="H184" s="184">
        <f>G71</f>
        <v>0</v>
      </c>
      <c r="I184" s="141" t="e">
        <f>H184/D184</f>
        <v>#DIV/0!</v>
      </c>
      <c r="J184" s="212">
        <f>I71</f>
        <v>0</v>
      </c>
      <c r="K184" s="10" t="e">
        <f>+J184/D184</f>
        <v>#DIV/0!</v>
      </c>
      <c r="L184" s="184">
        <f>K94</f>
        <v>0</v>
      </c>
      <c r="M184" s="10" t="e">
        <f>+L184/D184</f>
        <v>#DIV/0!</v>
      </c>
      <c r="N184" s="184">
        <f>M71</f>
        <v>0</v>
      </c>
      <c r="O184" s="83" t="e">
        <f>+N184/D184</f>
        <v>#DIV/0!</v>
      </c>
    </row>
    <row r="185" spans="1:16" ht="15.75" thickBot="1">
      <c r="A185" s="36" t="s">
        <v>219</v>
      </c>
      <c r="B185" s="185">
        <f>B82</f>
        <v>0</v>
      </c>
      <c r="C185" s="185">
        <f>C82</f>
        <v>0</v>
      </c>
      <c r="D185" s="185">
        <f>D82</f>
        <v>0</v>
      </c>
      <c r="E185" s="130"/>
      <c r="F185" s="185">
        <f>E82</f>
        <v>0</v>
      </c>
      <c r="G185" s="84" t="e">
        <f>+F185/D185</f>
        <v>#DIV/0!</v>
      </c>
      <c r="H185" s="185">
        <f>G82</f>
        <v>0</v>
      </c>
      <c r="I185" s="218" t="e">
        <f>H185/D185</f>
        <v>#DIV/0!</v>
      </c>
      <c r="J185" s="225">
        <f>I82</f>
        <v>0</v>
      </c>
      <c r="K185" s="84" t="e">
        <f>+J185/D185</f>
        <v>#DIV/0!</v>
      </c>
      <c r="L185" s="185">
        <f>K82</f>
        <v>0</v>
      </c>
      <c r="M185" s="84" t="e">
        <f>+L185/D185</f>
        <v>#DIV/0!</v>
      </c>
      <c r="N185" s="185">
        <f>M82</f>
        <v>0</v>
      </c>
      <c r="O185" s="85" t="e">
        <f>+N185/D185</f>
        <v>#DIV/0!</v>
      </c>
    </row>
    <row r="186" spans="1:16" ht="16.5" thickTop="1" thickBot="1"/>
    <row r="187" spans="1:16" ht="45.75" thickTop="1">
      <c r="A187" s="80" t="s">
        <v>251</v>
      </c>
      <c r="B187" s="81" t="s">
        <v>189</v>
      </c>
      <c r="C187" s="81" t="s">
        <v>241</v>
      </c>
      <c r="D187" s="81" t="s">
        <v>242</v>
      </c>
      <c r="E187" s="128"/>
      <c r="F187" s="81" t="s">
        <v>243</v>
      </c>
      <c r="G187" s="215" t="s">
        <v>244</v>
      </c>
      <c r="H187" s="216"/>
      <c r="I187" s="220"/>
      <c r="J187" s="221" t="s">
        <v>245</v>
      </c>
      <c r="K187" s="81" t="s">
        <v>246</v>
      </c>
      <c r="L187" s="81" t="s">
        <v>247</v>
      </c>
      <c r="M187" s="81" t="s">
        <v>248</v>
      </c>
      <c r="N187" s="81" t="s">
        <v>249</v>
      </c>
      <c r="O187" s="82" t="s">
        <v>250</v>
      </c>
      <c r="P187" s="11"/>
    </row>
    <row r="188" spans="1:16">
      <c r="A188" s="5" t="s">
        <v>188</v>
      </c>
      <c r="B188" s="184">
        <f>B94</f>
        <v>0</v>
      </c>
      <c r="C188" s="184">
        <f>C94</f>
        <v>0</v>
      </c>
      <c r="D188" s="184">
        <f>D94</f>
        <v>0</v>
      </c>
      <c r="E188" s="129"/>
      <c r="F188" s="184">
        <f>E94</f>
        <v>0</v>
      </c>
      <c r="G188" s="141" t="e">
        <f>+F188/D188</f>
        <v>#DIV/0!</v>
      </c>
      <c r="H188" s="217"/>
      <c r="I188" s="223"/>
      <c r="J188" s="222">
        <f>I94</f>
        <v>0</v>
      </c>
      <c r="K188" s="10" t="e">
        <f>+J188/D188</f>
        <v>#DIV/0!</v>
      </c>
      <c r="L188" s="184">
        <f>K94</f>
        <v>0</v>
      </c>
      <c r="M188" s="10" t="e">
        <f>+L188/D188</f>
        <v>#DIV/0!</v>
      </c>
      <c r="N188" s="184">
        <f>M94</f>
        <v>0</v>
      </c>
      <c r="O188" s="83" t="e">
        <f>+N188/D188</f>
        <v>#DIV/0!</v>
      </c>
    </row>
    <row r="189" spans="1:16" ht="15.75" thickBot="1">
      <c r="A189" s="36" t="s">
        <v>219</v>
      </c>
      <c r="B189" s="185">
        <f>B105</f>
        <v>0</v>
      </c>
      <c r="C189" s="185">
        <f>C105</f>
        <v>0</v>
      </c>
      <c r="D189" s="185">
        <f>D105</f>
        <v>0</v>
      </c>
      <c r="E189" s="130"/>
      <c r="F189" s="185">
        <f>E105</f>
        <v>0</v>
      </c>
      <c r="G189" s="218" t="e">
        <f>+F189/D189</f>
        <v>#DIV/0!</v>
      </c>
      <c r="H189" s="219"/>
      <c r="I189" s="224"/>
      <c r="J189" s="225">
        <f>I105</f>
        <v>0</v>
      </c>
      <c r="K189" s="84" t="e">
        <f>+J189/D189</f>
        <v>#DIV/0!</v>
      </c>
      <c r="L189" s="185">
        <f>K105</f>
        <v>0</v>
      </c>
      <c r="M189" s="84" t="e">
        <f>+L189/D189</f>
        <v>#DIV/0!</v>
      </c>
      <c r="N189" s="185">
        <f>M105</f>
        <v>0</v>
      </c>
      <c r="O189" s="85" t="e">
        <f>+N189/D189</f>
        <v>#DIV/0!</v>
      </c>
    </row>
    <row r="190" spans="1:16" ht="16.5" thickTop="1" thickBot="1">
      <c r="A190" s="87"/>
      <c r="B190" s="87"/>
      <c r="C190" s="88"/>
      <c r="D190" s="88"/>
      <c r="E190" s="88"/>
      <c r="F190" s="89"/>
      <c r="H190" s="209"/>
      <c r="I190" s="209"/>
    </row>
    <row r="191" spans="1:16" ht="45">
      <c r="A191" s="90" t="s">
        <v>252</v>
      </c>
      <c r="B191" s="91" t="s">
        <v>189</v>
      </c>
      <c r="C191" s="17" t="s">
        <v>253</v>
      </c>
      <c r="D191" s="17" t="s">
        <v>254</v>
      </c>
      <c r="E191" s="17" t="s">
        <v>255</v>
      </c>
      <c r="F191" s="18" t="s">
        <v>256</v>
      </c>
      <c r="G191" s="19" t="s">
        <v>257</v>
      </c>
      <c r="H191" s="210"/>
      <c r="I191" s="226"/>
      <c r="J191" s="99" t="s">
        <v>258</v>
      </c>
      <c r="K191" s="18" t="s">
        <v>246</v>
      </c>
      <c r="L191" s="18" t="s">
        <v>247</v>
      </c>
      <c r="M191" s="18" t="s">
        <v>248</v>
      </c>
      <c r="N191" s="18" t="s">
        <v>249</v>
      </c>
      <c r="O191" s="19" t="s">
        <v>250</v>
      </c>
      <c r="P191" s="11"/>
    </row>
    <row r="192" spans="1:16">
      <c r="A192" s="64" t="s">
        <v>188</v>
      </c>
      <c r="B192" s="184">
        <f>B117</f>
        <v>0</v>
      </c>
      <c r="C192" s="184">
        <f>D117</f>
        <v>0</v>
      </c>
      <c r="D192" s="184">
        <f>E117</f>
        <v>0</v>
      </c>
      <c r="E192" s="92" t="e">
        <f>D192/C192</f>
        <v>#DIV/0!</v>
      </c>
      <c r="F192" s="184">
        <f>G117</f>
        <v>0</v>
      </c>
      <c r="G192" s="345" t="e">
        <f>+F192/C192</f>
        <v>#DIV/0!</v>
      </c>
      <c r="H192" s="131"/>
      <c r="I192" s="16"/>
      <c r="J192" s="212">
        <f>I117</f>
        <v>0</v>
      </c>
      <c r="K192" s="10" t="e">
        <f>J192/C192</f>
        <v>#DIV/0!</v>
      </c>
      <c r="L192" s="184">
        <f>K117</f>
        <v>0</v>
      </c>
      <c r="M192" s="10" t="e">
        <f>L192/C192</f>
        <v>#DIV/0!</v>
      </c>
      <c r="N192" s="184">
        <f>M117</f>
        <v>0</v>
      </c>
      <c r="O192" s="112" t="e">
        <f>N192/C192</f>
        <v>#DIV/0!</v>
      </c>
    </row>
    <row r="193" spans="1:15" ht="15.75" thickBot="1">
      <c r="A193" s="93" t="s">
        <v>219</v>
      </c>
      <c r="B193" s="186">
        <f>B128</f>
        <v>0</v>
      </c>
      <c r="C193" s="187">
        <f>D128</f>
        <v>0</v>
      </c>
      <c r="D193" s="187">
        <f>E128</f>
        <v>0</v>
      </c>
      <c r="E193" s="94" t="e">
        <f>D193/C193</f>
        <v>#DIV/0!</v>
      </c>
      <c r="F193" s="186">
        <f>G128</f>
        <v>0</v>
      </c>
      <c r="G193" s="346" t="e">
        <f>+F193/C193</f>
        <v>#DIV/0!</v>
      </c>
      <c r="H193" s="211"/>
      <c r="I193" s="214"/>
      <c r="J193" s="213">
        <f>I128</f>
        <v>0</v>
      </c>
      <c r="K193" s="95" t="e">
        <f>J193/C193</f>
        <v>#DIV/0!</v>
      </c>
      <c r="L193" s="186">
        <f>K128</f>
        <v>0</v>
      </c>
      <c r="M193" s="96" t="e">
        <f>L193/C193</f>
        <v>#DIV/0!</v>
      </c>
      <c r="N193" s="186">
        <f>M128</f>
        <v>0</v>
      </c>
      <c r="O193" s="113" t="e">
        <f>N193/C193</f>
        <v>#DIV/0!</v>
      </c>
    </row>
    <row r="194" spans="1:15">
      <c r="A194" s="32"/>
      <c r="B194" s="32"/>
      <c r="C194" s="30"/>
      <c r="D194" s="30"/>
      <c r="E194" s="31"/>
      <c r="G194" s="347"/>
      <c r="H194" s="16"/>
      <c r="I194" s="16"/>
      <c r="K194" s="16"/>
      <c r="M194" s="16"/>
      <c r="O194" s="16"/>
    </row>
  </sheetData>
  <mergeCells count="39">
    <mergeCell ref="B132:N133"/>
    <mergeCell ref="A131:N131"/>
    <mergeCell ref="J157:K157"/>
    <mergeCell ref="C155:D155"/>
    <mergeCell ref="C156:D156"/>
    <mergeCell ref="C157:D157"/>
    <mergeCell ref="J156:K156"/>
    <mergeCell ref="C161:D161"/>
    <mergeCell ref="B167:N172"/>
    <mergeCell ref="A165:N165"/>
    <mergeCell ref="A144:N144"/>
    <mergeCell ref="B145:N145"/>
    <mergeCell ref="B166:N166"/>
    <mergeCell ref="J151:K151"/>
    <mergeCell ref="J152:K152"/>
    <mergeCell ref="J153:K153"/>
    <mergeCell ref="C151:D151"/>
    <mergeCell ref="C162:D162"/>
    <mergeCell ref="C163:D163"/>
    <mergeCell ref="C160:D160"/>
    <mergeCell ref="C152:D152"/>
    <mergeCell ref="C153:D153"/>
    <mergeCell ref="J155:K155"/>
    <mergeCell ref="A1:N1"/>
    <mergeCell ref="B146:N146"/>
    <mergeCell ref="B147:N149"/>
    <mergeCell ref="A15:N15"/>
    <mergeCell ref="B2:N2"/>
    <mergeCell ref="A14:N14"/>
    <mergeCell ref="A143:N143"/>
    <mergeCell ref="B4:N5"/>
    <mergeCell ref="B6:O6"/>
    <mergeCell ref="B7:O7"/>
    <mergeCell ref="B8:N13"/>
    <mergeCell ref="A38:N38"/>
    <mergeCell ref="A61:N61"/>
    <mergeCell ref="A84:N84"/>
    <mergeCell ref="A107:N107"/>
    <mergeCell ref="A130:N130"/>
  </mergeCells>
  <phoneticPr fontId="8" type="noConversion"/>
  <pageMargins left="0.48" right="0.46" top="0.57999999999999996" bottom="0.51" header="0.3" footer="0.3"/>
  <pageSetup scale="59" fitToHeight="2" orientation="landscape" r:id="rId1"/>
  <rowBreaks count="1" manualBreakCount="1">
    <brk id="185"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P127"/>
  <sheetViews>
    <sheetView zoomScaleNormal="100" workbookViewId="0">
      <selection activeCell="Q18" sqref="Q18"/>
    </sheetView>
  </sheetViews>
  <sheetFormatPr defaultRowHeight="15"/>
  <cols>
    <col min="1" max="1" width="13.5703125" customWidth="1"/>
    <col min="2" max="4" width="11.5703125" customWidth="1"/>
    <col min="5" max="5" width="13.5703125" customWidth="1"/>
    <col min="6" max="7" width="11.5703125" customWidth="1"/>
    <col min="8" max="8" width="15.85546875" customWidth="1"/>
    <col min="9" max="9" width="13.5703125" style="49" customWidth="1"/>
    <col min="10" max="10" width="13" customWidth="1"/>
    <col min="11" max="11" width="11.42578125" style="49" customWidth="1"/>
    <col min="12" max="12" width="12" customWidth="1"/>
    <col min="13" max="13" width="12" style="49" customWidth="1"/>
    <col min="14" max="14" width="13.5703125" customWidth="1"/>
  </cols>
  <sheetData>
    <row r="1" spans="1:14" ht="21">
      <c r="A1" s="241" t="s">
        <v>259</v>
      </c>
      <c r="B1" s="241"/>
      <c r="C1" s="241"/>
      <c r="D1" s="241"/>
      <c r="E1" s="241"/>
      <c r="F1" s="241"/>
      <c r="G1" s="241"/>
      <c r="H1" s="258"/>
      <c r="I1" s="258"/>
      <c r="J1" s="258"/>
      <c r="K1" s="258"/>
      <c r="L1" s="258"/>
      <c r="M1" s="258"/>
      <c r="N1" s="258"/>
    </row>
    <row r="2" spans="1:14">
      <c r="A2" s="285" t="s">
        <v>260</v>
      </c>
      <c r="B2" s="285"/>
      <c r="C2" s="285"/>
      <c r="D2" s="285"/>
      <c r="E2" s="285"/>
      <c r="F2" s="285"/>
      <c r="G2" s="285"/>
      <c r="H2" s="285"/>
      <c r="I2" s="285"/>
      <c r="J2" s="285"/>
      <c r="K2" s="285"/>
      <c r="L2" s="285"/>
      <c r="M2" s="285"/>
      <c r="N2" s="285"/>
    </row>
    <row r="3" spans="1:14" ht="15" customHeight="1">
      <c r="A3" s="116" t="s">
        <v>261</v>
      </c>
      <c r="B3" s="243" t="s">
        <v>262</v>
      </c>
      <c r="C3" s="231"/>
      <c r="D3" s="231"/>
      <c r="E3" s="231"/>
      <c r="F3" s="231"/>
      <c r="G3" s="231"/>
      <c r="H3" s="231"/>
      <c r="I3" s="231"/>
      <c r="J3" s="231"/>
      <c r="K3" s="231"/>
      <c r="L3" s="231"/>
      <c r="M3" s="231"/>
      <c r="N3" s="231"/>
    </row>
    <row r="4" spans="1:14">
      <c r="A4" s="116"/>
      <c r="B4" s="231"/>
      <c r="C4" s="231"/>
      <c r="D4" s="231"/>
      <c r="E4" s="231"/>
      <c r="F4" s="231"/>
      <c r="G4" s="231"/>
      <c r="H4" s="231"/>
      <c r="I4" s="231"/>
      <c r="J4" s="231"/>
      <c r="K4" s="231"/>
      <c r="L4" s="231"/>
      <c r="M4" s="231"/>
      <c r="N4" s="231"/>
    </row>
    <row r="5" spans="1:14">
      <c r="A5" s="116" t="s">
        <v>70</v>
      </c>
      <c r="B5" s="243" t="s">
        <v>263</v>
      </c>
      <c r="C5" s="231"/>
      <c r="D5" s="231"/>
      <c r="E5" s="231"/>
      <c r="F5" s="231"/>
      <c r="G5" s="231"/>
      <c r="H5" s="231"/>
      <c r="I5" s="231"/>
      <c r="J5" s="231"/>
      <c r="K5" s="231"/>
      <c r="L5" s="231"/>
      <c r="M5" s="231"/>
      <c r="N5" s="231"/>
    </row>
    <row r="6" spans="1:14">
      <c r="A6" s="116"/>
      <c r="B6" s="231"/>
      <c r="C6" s="231"/>
      <c r="D6" s="231"/>
      <c r="E6" s="231"/>
      <c r="F6" s="231"/>
      <c r="G6" s="231"/>
      <c r="H6" s="231"/>
      <c r="I6" s="231"/>
      <c r="J6" s="231"/>
      <c r="K6" s="231"/>
      <c r="L6" s="231"/>
      <c r="M6" s="231"/>
      <c r="N6" s="231"/>
    </row>
    <row r="7" spans="1:14">
      <c r="A7" s="116"/>
      <c r="B7" s="231"/>
      <c r="C7" s="231"/>
      <c r="D7" s="231"/>
      <c r="E7" s="231"/>
      <c r="F7" s="231"/>
      <c r="G7" s="231"/>
      <c r="H7" s="231"/>
      <c r="I7" s="231"/>
      <c r="J7" s="231"/>
      <c r="K7" s="231"/>
      <c r="L7" s="231"/>
      <c r="M7" s="231"/>
      <c r="N7" s="231"/>
    </row>
    <row r="8" spans="1:14">
      <c r="A8" s="116"/>
      <c r="B8" s="231"/>
      <c r="C8" s="231"/>
      <c r="D8" s="231"/>
      <c r="E8" s="231"/>
      <c r="F8" s="231"/>
      <c r="G8" s="231"/>
      <c r="H8" s="231"/>
      <c r="I8" s="231"/>
      <c r="J8" s="231"/>
      <c r="K8" s="231"/>
      <c r="L8" s="231"/>
      <c r="M8" s="231"/>
      <c r="N8" s="231"/>
    </row>
    <row r="9" spans="1:14">
      <c r="A9" s="116" t="s">
        <v>182</v>
      </c>
      <c r="B9" s="277" t="s">
        <v>264</v>
      </c>
      <c r="C9" s="277"/>
      <c r="D9" s="277"/>
      <c r="E9" s="277"/>
      <c r="F9" s="277"/>
      <c r="G9" s="277"/>
      <c r="H9" s="277"/>
      <c r="I9" s="277"/>
      <c r="J9" s="277"/>
      <c r="K9" s="277"/>
      <c r="L9" s="277"/>
      <c r="M9" s="277"/>
      <c r="N9" s="277"/>
    </row>
    <row r="10" spans="1:14" ht="15.75" thickBot="1">
      <c r="A10" s="272" t="s">
        <v>240</v>
      </c>
      <c r="B10" s="273"/>
      <c r="C10" s="273"/>
      <c r="D10" s="273"/>
      <c r="E10" s="273"/>
      <c r="F10" s="273"/>
      <c r="G10" s="273"/>
      <c r="H10" s="273"/>
      <c r="I10" s="273"/>
      <c r="J10" s="273"/>
      <c r="K10" s="273"/>
      <c r="L10" s="273"/>
      <c r="M10" s="273"/>
      <c r="N10" s="273"/>
    </row>
    <row r="11" spans="1:14" ht="30.75" thickTop="1">
      <c r="A11" s="132" t="s">
        <v>265</v>
      </c>
      <c r="B11" s="188"/>
      <c r="C11" s="188" t="s">
        <v>266</v>
      </c>
      <c r="D11" s="188" t="s">
        <v>267</v>
      </c>
      <c r="E11" s="188" t="s">
        <v>268</v>
      </c>
      <c r="F11" s="188" t="s">
        <v>269</v>
      </c>
      <c r="G11" s="188" t="s">
        <v>270</v>
      </c>
      <c r="H11" s="348" t="s">
        <v>271</v>
      </c>
      <c r="I11" s="349" t="s">
        <v>272</v>
      </c>
      <c r="J11" s="350" t="s">
        <v>273</v>
      </c>
      <c r="K11" s="349" t="s">
        <v>274</v>
      </c>
      <c r="L11" s="350" t="s">
        <v>275</v>
      </c>
      <c r="M11" s="349" t="s">
        <v>276</v>
      </c>
      <c r="N11" s="351" t="s">
        <v>277</v>
      </c>
    </row>
    <row r="12" spans="1:14">
      <c r="A12" s="5" t="str">
        <f>'1-Population'!A45</f>
        <v>Sing Shelter 1</v>
      </c>
      <c r="B12" s="189"/>
      <c r="C12" s="189"/>
      <c r="D12" s="189"/>
      <c r="E12" s="189"/>
      <c r="F12" s="189"/>
      <c r="G12" s="189"/>
      <c r="H12" s="122">
        <f>SUM(B12:G12)</f>
        <v>0</v>
      </c>
      <c r="I12" s="56">
        <f>'2-Performance'!B17</f>
        <v>0</v>
      </c>
      <c r="J12" s="7" t="e">
        <f>+H12/I12</f>
        <v>#DIV/0!</v>
      </c>
      <c r="K12" s="56">
        <f>'2-Performance'!D17</f>
        <v>0</v>
      </c>
      <c r="L12" s="7" t="e">
        <f>+H12/K12</f>
        <v>#DIV/0!</v>
      </c>
      <c r="M12" s="169">
        <f>'2-Performance'!E17</f>
        <v>0</v>
      </c>
      <c r="N12" s="120" t="e">
        <f>+H12/M12</f>
        <v>#DIV/0!</v>
      </c>
    </row>
    <row r="13" spans="1:14">
      <c r="A13" s="5" t="str">
        <f>'1-Population'!A46</f>
        <v>Sing Shelter 2</v>
      </c>
      <c r="B13" s="189"/>
      <c r="C13" s="189"/>
      <c r="D13" s="189"/>
      <c r="E13" s="189"/>
      <c r="F13" s="189"/>
      <c r="G13" s="189"/>
      <c r="H13" s="122">
        <f t="shared" ref="H13:H19" si="0">SUM(B13:G13)</f>
        <v>0</v>
      </c>
      <c r="I13" s="56">
        <f>'2-Performance'!B18</f>
        <v>0</v>
      </c>
      <c r="J13" s="7" t="e">
        <f>+H13/I13</f>
        <v>#DIV/0!</v>
      </c>
      <c r="K13" s="56">
        <f>'2-Performance'!D18</f>
        <v>0</v>
      </c>
      <c r="L13" s="7" t="e">
        <f>+H13/K13</f>
        <v>#DIV/0!</v>
      </c>
      <c r="M13" s="169">
        <f>'2-Performance'!E18</f>
        <v>0</v>
      </c>
      <c r="N13" s="120" t="e">
        <f>+H13/M13</f>
        <v>#DIV/0!</v>
      </c>
    </row>
    <row r="14" spans="1:14">
      <c r="A14" s="5" t="str">
        <f>'1-Population'!A47</f>
        <v>Sing Shelter 3</v>
      </c>
      <c r="B14" s="189"/>
      <c r="C14" s="189"/>
      <c r="D14" s="189"/>
      <c r="E14" s="189"/>
      <c r="F14" s="189"/>
      <c r="G14" s="189"/>
      <c r="H14" s="122">
        <f t="shared" si="0"/>
        <v>0</v>
      </c>
      <c r="I14" s="56">
        <f>'2-Performance'!B19</f>
        <v>0</v>
      </c>
      <c r="J14" s="7" t="e">
        <f>+H14/I14</f>
        <v>#DIV/0!</v>
      </c>
      <c r="K14" s="56">
        <f>'2-Performance'!D19</f>
        <v>0</v>
      </c>
      <c r="L14" s="7" t="e">
        <f>+H14/K14</f>
        <v>#DIV/0!</v>
      </c>
      <c r="M14" s="169">
        <f>'2-Performance'!E19</f>
        <v>0</v>
      </c>
      <c r="N14" s="120" t="e">
        <f>+H14/M14</f>
        <v>#DIV/0!</v>
      </c>
    </row>
    <row r="15" spans="1:14">
      <c r="A15" s="5" t="str">
        <f>'1-Population'!A48</f>
        <v>Sing Shelter 4</v>
      </c>
      <c r="B15" s="189"/>
      <c r="C15" s="189"/>
      <c r="D15" s="189"/>
      <c r="E15" s="189"/>
      <c r="F15" s="189"/>
      <c r="G15" s="189"/>
      <c r="H15" s="122">
        <f t="shared" si="0"/>
        <v>0</v>
      </c>
      <c r="I15" s="56">
        <f>'2-Performance'!B20</f>
        <v>0</v>
      </c>
      <c r="J15" s="7" t="e">
        <f t="shared" ref="J15:J19" si="1">+H15/I15</f>
        <v>#DIV/0!</v>
      </c>
      <c r="K15" s="56">
        <f>'2-Performance'!D20</f>
        <v>0</v>
      </c>
      <c r="L15" s="7" t="e">
        <f t="shared" ref="L15:L19" si="2">+H15/K15</f>
        <v>#DIV/0!</v>
      </c>
      <c r="M15" s="169">
        <f>'2-Performance'!E20</f>
        <v>0</v>
      </c>
      <c r="N15" s="120" t="e">
        <f t="shared" ref="N15:N19" si="3">+H15/M15</f>
        <v>#DIV/0!</v>
      </c>
    </row>
    <row r="16" spans="1:14">
      <c r="A16" s="5" t="str">
        <f>'1-Population'!A49</f>
        <v>Sing Shelter 5</v>
      </c>
      <c r="B16" s="189"/>
      <c r="C16" s="189"/>
      <c r="D16" s="189"/>
      <c r="E16" s="189"/>
      <c r="F16" s="189"/>
      <c r="G16" s="189"/>
      <c r="H16" s="122">
        <f t="shared" si="0"/>
        <v>0</v>
      </c>
      <c r="I16" s="56">
        <f>'2-Performance'!B21</f>
        <v>0</v>
      </c>
      <c r="J16" s="7" t="e">
        <f t="shared" si="1"/>
        <v>#DIV/0!</v>
      </c>
      <c r="K16" s="56">
        <f>'2-Performance'!D21</f>
        <v>0</v>
      </c>
      <c r="L16" s="7" t="e">
        <f t="shared" si="2"/>
        <v>#DIV/0!</v>
      </c>
      <c r="M16" s="169">
        <f>'2-Performance'!E21</f>
        <v>0</v>
      </c>
      <c r="N16" s="120" t="e">
        <f t="shared" si="3"/>
        <v>#DIV/0!</v>
      </c>
    </row>
    <row r="17" spans="1:16">
      <c r="A17" s="5" t="str">
        <f>'1-Population'!A50</f>
        <v>Sing Shelter 6</v>
      </c>
      <c r="B17" s="189"/>
      <c r="C17" s="189"/>
      <c r="D17" s="189"/>
      <c r="E17" s="189"/>
      <c r="F17" s="189"/>
      <c r="G17" s="189"/>
      <c r="H17" s="122">
        <f t="shared" si="0"/>
        <v>0</v>
      </c>
      <c r="I17" s="56">
        <f>'2-Performance'!B22</f>
        <v>0</v>
      </c>
      <c r="J17" s="7" t="e">
        <f t="shared" si="1"/>
        <v>#DIV/0!</v>
      </c>
      <c r="K17" s="56">
        <f>'2-Performance'!D22</f>
        <v>0</v>
      </c>
      <c r="L17" s="7" t="e">
        <f t="shared" si="2"/>
        <v>#DIV/0!</v>
      </c>
      <c r="M17" s="169">
        <f>'2-Performance'!E22</f>
        <v>0</v>
      </c>
      <c r="N17" s="120" t="e">
        <f t="shared" si="3"/>
        <v>#DIV/0!</v>
      </c>
    </row>
    <row r="18" spans="1:16">
      <c r="A18" s="5" t="str">
        <f>'1-Population'!A51</f>
        <v>Sing Shelter 7</v>
      </c>
      <c r="B18" s="189"/>
      <c r="C18" s="189"/>
      <c r="D18" s="189"/>
      <c r="E18" s="189"/>
      <c r="F18" s="189"/>
      <c r="G18" s="189"/>
      <c r="H18" s="122">
        <f t="shared" si="0"/>
        <v>0</v>
      </c>
      <c r="I18" s="56">
        <f>'2-Performance'!B23</f>
        <v>0</v>
      </c>
      <c r="J18" s="7" t="e">
        <f t="shared" si="1"/>
        <v>#DIV/0!</v>
      </c>
      <c r="K18" s="56">
        <f>'2-Performance'!D23</f>
        <v>0</v>
      </c>
      <c r="L18" s="7" t="e">
        <f t="shared" si="2"/>
        <v>#DIV/0!</v>
      </c>
      <c r="M18" s="169">
        <f>'2-Performance'!E23</f>
        <v>0</v>
      </c>
      <c r="N18" s="120" t="e">
        <f t="shared" si="3"/>
        <v>#DIV/0!</v>
      </c>
      <c r="P18" s="51" t="s">
        <v>278</v>
      </c>
    </row>
    <row r="19" spans="1:16">
      <c r="A19" s="5" t="str">
        <f>'1-Population'!A52</f>
        <v>Sing Shelter 8</v>
      </c>
      <c r="B19" s="189"/>
      <c r="C19" s="189"/>
      <c r="D19" s="189"/>
      <c r="E19" s="189"/>
      <c r="F19" s="189"/>
      <c r="G19" s="189"/>
      <c r="H19" s="122">
        <f t="shared" si="0"/>
        <v>0</v>
      </c>
      <c r="I19" s="56">
        <f>'2-Performance'!B24</f>
        <v>0</v>
      </c>
      <c r="J19" s="7" t="e">
        <f t="shared" si="1"/>
        <v>#DIV/0!</v>
      </c>
      <c r="K19" s="56">
        <f>'2-Performance'!D24</f>
        <v>0</v>
      </c>
      <c r="L19" s="7" t="e">
        <f t="shared" si="2"/>
        <v>#DIV/0!</v>
      </c>
      <c r="M19" s="169">
        <f>'2-Performance'!E24</f>
        <v>0</v>
      </c>
      <c r="N19" s="120" t="e">
        <f t="shared" si="3"/>
        <v>#DIV/0!</v>
      </c>
    </row>
    <row r="20" spans="1:16" ht="15.75" thickBot="1">
      <c r="A20" s="352" t="s">
        <v>279</v>
      </c>
      <c r="B20" s="353">
        <f>SUM(B12:B19)</f>
        <v>0</v>
      </c>
      <c r="C20" s="353">
        <f t="shared" ref="C20:G20" si="4">SUM(C12:C19)</f>
        <v>0</v>
      </c>
      <c r="D20" s="353">
        <f t="shared" si="4"/>
        <v>0</v>
      </c>
      <c r="E20" s="353">
        <f t="shared" si="4"/>
        <v>0</v>
      </c>
      <c r="F20" s="353">
        <f t="shared" si="4"/>
        <v>0</v>
      </c>
      <c r="G20" s="353">
        <f t="shared" si="4"/>
        <v>0</v>
      </c>
      <c r="H20" s="354">
        <f>SUM(H12:H19)</f>
        <v>0</v>
      </c>
      <c r="I20" s="355">
        <f>'2-Performance'!B176</f>
        <v>0</v>
      </c>
      <c r="J20" s="354" t="e">
        <f>+H20/I20</f>
        <v>#DIV/0!</v>
      </c>
      <c r="K20" s="355">
        <f>'2-Performance'!D176</f>
        <v>0</v>
      </c>
      <c r="L20" s="354" t="e">
        <f>+H20/K20</f>
        <v>#DIV/0!</v>
      </c>
      <c r="M20" s="356">
        <f>'2-Performance'!F176</f>
        <v>0</v>
      </c>
      <c r="N20" s="357" t="e">
        <f>+H20/M20</f>
        <v>#DIV/0!</v>
      </c>
    </row>
    <row r="21" spans="1:16" ht="16.5" thickTop="1" thickBot="1">
      <c r="H21" s="6"/>
    </row>
    <row r="22" spans="1:16" ht="45.75" thickTop="1">
      <c r="A22" s="132" t="s">
        <v>280</v>
      </c>
      <c r="B22" s="190"/>
      <c r="C22" s="190" t="str">
        <f>C11</f>
        <v>ESG Funds</v>
      </c>
      <c r="D22" s="190" t="str">
        <f>D11</f>
        <v>CDBG/ HOME</v>
      </c>
      <c r="E22" s="190" t="str">
        <f>E11</f>
        <v>City/State</v>
      </c>
      <c r="F22" s="190" t="str">
        <f>F11</f>
        <v>Private Foundations</v>
      </c>
      <c r="G22" s="190" t="str">
        <f>G11</f>
        <v>Other</v>
      </c>
      <c r="H22" s="348" t="s">
        <v>271</v>
      </c>
      <c r="I22" s="349" t="s">
        <v>272</v>
      </c>
      <c r="J22" s="350" t="s">
        <v>273</v>
      </c>
      <c r="K22" s="349" t="s">
        <v>274</v>
      </c>
      <c r="L22" s="350" t="s">
        <v>275</v>
      </c>
      <c r="M22" s="349" t="s">
        <v>276</v>
      </c>
      <c r="N22" s="351" t="s">
        <v>277</v>
      </c>
    </row>
    <row r="23" spans="1:16">
      <c r="A23" s="5" t="str">
        <f>'1-Population'!C45</f>
        <v>Fam Shelter 1</v>
      </c>
      <c r="B23" s="189"/>
      <c r="C23" s="189"/>
      <c r="D23" s="189"/>
      <c r="E23" s="189"/>
      <c r="F23" s="189"/>
      <c r="G23" s="189"/>
      <c r="H23" s="122">
        <f>SUM(B23:G23)</f>
        <v>0</v>
      </c>
      <c r="I23" s="56">
        <f>'2-Performance'!B28</f>
        <v>0</v>
      </c>
      <c r="J23" s="7" t="e">
        <f>+H23/I23</f>
        <v>#DIV/0!</v>
      </c>
      <c r="K23" s="56">
        <f>'2-Performance'!D28</f>
        <v>0</v>
      </c>
      <c r="L23" s="7" t="e">
        <f>+H23/K23</f>
        <v>#DIV/0!</v>
      </c>
      <c r="M23" s="169">
        <f>'2-Performance'!E28</f>
        <v>0</v>
      </c>
      <c r="N23" s="120" t="e">
        <f>+H23/M23</f>
        <v>#DIV/0!</v>
      </c>
    </row>
    <row r="24" spans="1:16">
      <c r="A24" s="5" t="str">
        <f>'1-Population'!C46</f>
        <v>Fam Shelter 2</v>
      </c>
      <c r="B24" s="189"/>
      <c r="C24" s="189"/>
      <c r="D24" s="189"/>
      <c r="E24" s="189"/>
      <c r="F24" s="189"/>
      <c r="G24" s="189"/>
      <c r="H24" s="122">
        <f t="shared" ref="H24:H30" si="5">SUM(B24:G24)</f>
        <v>0</v>
      </c>
      <c r="I24" s="56">
        <f>'2-Performance'!B29</f>
        <v>0</v>
      </c>
      <c r="J24" s="7" t="e">
        <f>+H24/I24</f>
        <v>#DIV/0!</v>
      </c>
      <c r="K24" s="56">
        <f>'2-Performance'!D29</f>
        <v>0</v>
      </c>
      <c r="L24" s="7" t="e">
        <f>+H24/K24</f>
        <v>#DIV/0!</v>
      </c>
      <c r="M24" s="169">
        <f>'2-Performance'!E29</f>
        <v>0</v>
      </c>
      <c r="N24" s="120" t="e">
        <f>+H24/M24</f>
        <v>#DIV/0!</v>
      </c>
    </row>
    <row r="25" spans="1:16">
      <c r="A25" s="5" t="str">
        <f>'1-Population'!C47</f>
        <v>Fam Shelter 3</v>
      </c>
      <c r="B25" s="189"/>
      <c r="C25" s="189"/>
      <c r="D25" s="189"/>
      <c r="E25" s="189"/>
      <c r="F25" s="189"/>
      <c r="G25" s="189"/>
      <c r="H25" s="122">
        <f t="shared" si="5"/>
        <v>0</v>
      </c>
      <c r="I25" s="56">
        <f>'2-Performance'!B30</f>
        <v>0</v>
      </c>
      <c r="J25" s="7" t="e">
        <f t="shared" ref="J25:J30" si="6">+H25/I25</f>
        <v>#DIV/0!</v>
      </c>
      <c r="K25" s="56">
        <f>'2-Performance'!D30</f>
        <v>0</v>
      </c>
      <c r="L25" s="7" t="e">
        <f t="shared" ref="L25:L30" si="7">+H25/K25</f>
        <v>#DIV/0!</v>
      </c>
      <c r="M25" s="169">
        <f>'2-Performance'!E30</f>
        <v>0</v>
      </c>
      <c r="N25" s="120" t="e">
        <f t="shared" ref="N25:N30" si="8">+H25/M25</f>
        <v>#DIV/0!</v>
      </c>
    </row>
    <row r="26" spans="1:16">
      <c r="A26" s="5" t="str">
        <f>'1-Population'!C48</f>
        <v>Fam Shelter 4</v>
      </c>
      <c r="B26" s="189"/>
      <c r="C26" s="189"/>
      <c r="D26" s="189"/>
      <c r="E26" s="189"/>
      <c r="F26" s="189"/>
      <c r="G26" s="189"/>
      <c r="H26" s="122">
        <f t="shared" si="5"/>
        <v>0</v>
      </c>
      <c r="I26" s="56">
        <f>'2-Performance'!B31</f>
        <v>0</v>
      </c>
      <c r="J26" s="7" t="e">
        <f t="shared" si="6"/>
        <v>#DIV/0!</v>
      </c>
      <c r="K26" s="56">
        <f>'2-Performance'!D31</f>
        <v>0</v>
      </c>
      <c r="L26" s="7" t="e">
        <f t="shared" si="7"/>
        <v>#DIV/0!</v>
      </c>
      <c r="M26" s="169">
        <f>'2-Performance'!E31</f>
        <v>0</v>
      </c>
      <c r="N26" s="120" t="e">
        <f t="shared" si="8"/>
        <v>#DIV/0!</v>
      </c>
    </row>
    <row r="27" spans="1:16">
      <c r="A27" s="5" t="str">
        <f>'1-Population'!C49</f>
        <v>Fam Shelter 5</v>
      </c>
      <c r="B27" s="189"/>
      <c r="C27" s="189"/>
      <c r="D27" s="189"/>
      <c r="E27" s="189"/>
      <c r="F27" s="189"/>
      <c r="G27" s="189"/>
      <c r="H27" s="122">
        <f t="shared" si="5"/>
        <v>0</v>
      </c>
      <c r="I27" s="56">
        <f>'2-Performance'!B32</f>
        <v>0</v>
      </c>
      <c r="J27" s="7" t="e">
        <f t="shared" si="6"/>
        <v>#DIV/0!</v>
      </c>
      <c r="K27" s="56">
        <f>'2-Performance'!D32</f>
        <v>0</v>
      </c>
      <c r="L27" s="7" t="e">
        <f t="shared" si="7"/>
        <v>#DIV/0!</v>
      </c>
      <c r="M27" s="169">
        <f>'2-Performance'!E32</f>
        <v>0</v>
      </c>
      <c r="N27" s="120" t="e">
        <f t="shared" si="8"/>
        <v>#DIV/0!</v>
      </c>
    </row>
    <row r="28" spans="1:16">
      <c r="A28" s="5" t="str">
        <f>'1-Population'!C50</f>
        <v>Fam Shelter 6</v>
      </c>
      <c r="B28" s="189"/>
      <c r="C28" s="189"/>
      <c r="D28" s="189"/>
      <c r="E28" s="189"/>
      <c r="F28" s="189"/>
      <c r="G28" s="189"/>
      <c r="H28" s="122">
        <f t="shared" si="5"/>
        <v>0</v>
      </c>
      <c r="I28" s="56">
        <f>'2-Performance'!B33</f>
        <v>0</v>
      </c>
      <c r="J28" s="7" t="e">
        <f t="shared" si="6"/>
        <v>#DIV/0!</v>
      </c>
      <c r="K28" s="56">
        <f>'2-Performance'!D33</f>
        <v>0</v>
      </c>
      <c r="L28" s="7" t="e">
        <f t="shared" si="7"/>
        <v>#DIV/0!</v>
      </c>
      <c r="M28" s="169">
        <f>'2-Performance'!E33</f>
        <v>0</v>
      </c>
      <c r="N28" s="120" t="e">
        <f t="shared" si="8"/>
        <v>#DIV/0!</v>
      </c>
    </row>
    <row r="29" spans="1:16">
      <c r="A29" s="5" t="str">
        <f>'1-Population'!C51</f>
        <v>Fam Shelter 7</v>
      </c>
      <c r="B29" s="189"/>
      <c r="C29" s="189"/>
      <c r="D29" s="189"/>
      <c r="E29" s="189"/>
      <c r="F29" s="189"/>
      <c r="G29" s="189"/>
      <c r="H29" s="122">
        <f t="shared" si="5"/>
        <v>0</v>
      </c>
      <c r="I29" s="56">
        <f>'2-Performance'!B34</f>
        <v>0</v>
      </c>
      <c r="J29" s="7" t="e">
        <f t="shared" si="6"/>
        <v>#DIV/0!</v>
      </c>
      <c r="K29" s="56">
        <f>'2-Performance'!D34</f>
        <v>0</v>
      </c>
      <c r="L29" s="7" t="e">
        <f t="shared" si="7"/>
        <v>#DIV/0!</v>
      </c>
      <c r="M29" s="169">
        <f>'2-Performance'!E34</f>
        <v>0</v>
      </c>
      <c r="N29" s="120" t="e">
        <f t="shared" si="8"/>
        <v>#DIV/0!</v>
      </c>
    </row>
    <row r="30" spans="1:16">
      <c r="A30" s="5" t="str">
        <f>'1-Population'!C52</f>
        <v>Fam Shelter 8</v>
      </c>
      <c r="B30" s="189"/>
      <c r="C30" s="189"/>
      <c r="D30" s="189"/>
      <c r="E30" s="189"/>
      <c r="F30" s="189"/>
      <c r="G30" s="189"/>
      <c r="H30" s="122">
        <f t="shared" si="5"/>
        <v>0</v>
      </c>
      <c r="I30" s="56">
        <f>'2-Performance'!B35</f>
        <v>0</v>
      </c>
      <c r="J30" s="7" t="e">
        <f t="shared" si="6"/>
        <v>#DIV/0!</v>
      </c>
      <c r="K30" s="56">
        <f>'2-Performance'!D35</f>
        <v>0</v>
      </c>
      <c r="L30" s="7" t="e">
        <f t="shared" si="7"/>
        <v>#DIV/0!</v>
      </c>
      <c r="M30" s="169">
        <f>'2-Performance'!E35</f>
        <v>0</v>
      </c>
      <c r="N30" s="120" t="e">
        <f t="shared" si="8"/>
        <v>#DIV/0!</v>
      </c>
    </row>
    <row r="31" spans="1:16" ht="15.75" thickBot="1">
      <c r="A31" s="352" t="s">
        <v>279</v>
      </c>
      <c r="B31" s="353">
        <f>SUM(B23:B30)</f>
        <v>0</v>
      </c>
      <c r="C31" s="353">
        <f t="shared" ref="C31:G31" si="9">SUM(C23:C30)</f>
        <v>0</v>
      </c>
      <c r="D31" s="353">
        <f t="shared" si="9"/>
        <v>0</v>
      </c>
      <c r="E31" s="353">
        <f t="shared" si="9"/>
        <v>0</v>
      </c>
      <c r="F31" s="353">
        <f t="shared" si="9"/>
        <v>0</v>
      </c>
      <c r="G31" s="353">
        <f t="shared" si="9"/>
        <v>0</v>
      </c>
      <c r="H31" s="354">
        <f>SUM(H23:H30)</f>
        <v>0</v>
      </c>
      <c r="I31" s="355">
        <f>'2-Performance'!B177</f>
        <v>0</v>
      </c>
      <c r="J31" s="354" t="e">
        <f>+H31/I31</f>
        <v>#DIV/0!</v>
      </c>
      <c r="K31" s="355">
        <f>'2-Performance'!D177</f>
        <v>0</v>
      </c>
      <c r="L31" s="354" t="e">
        <f>+H31/K31</f>
        <v>#DIV/0!</v>
      </c>
      <c r="M31" s="355">
        <f>'2-Performance'!F177</f>
        <v>0</v>
      </c>
      <c r="N31" s="357" t="e">
        <f>+H31/M31</f>
        <v>#DIV/0!</v>
      </c>
    </row>
    <row r="32" spans="1:16" ht="15.75" thickTop="1"/>
    <row r="33" spans="1:14" ht="15.75" thickBot="1">
      <c r="A33" s="274" t="s">
        <v>281</v>
      </c>
      <c r="B33" s="275"/>
      <c r="C33" s="275"/>
      <c r="D33" s="275"/>
      <c r="E33" s="275"/>
      <c r="F33" s="275"/>
      <c r="G33" s="275"/>
      <c r="H33" s="275"/>
      <c r="I33" s="275"/>
      <c r="J33" s="275"/>
      <c r="K33" s="275"/>
      <c r="L33" s="275"/>
      <c r="M33" s="275"/>
      <c r="N33" s="275"/>
    </row>
    <row r="34" spans="1:14" ht="45.75" thickTop="1">
      <c r="A34" s="132" t="s">
        <v>265</v>
      </c>
      <c r="B34" s="190" t="s">
        <v>282</v>
      </c>
      <c r="C34" s="190" t="str">
        <f>C22</f>
        <v>ESG Funds</v>
      </c>
      <c r="D34" s="190" t="str">
        <f>D22</f>
        <v>CDBG/ HOME</v>
      </c>
      <c r="E34" s="190" t="str">
        <f>E22</f>
        <v>City/State</v>
      </c>
      <c r="F34" s="190" t="str">
        <f>F22</f>
        <v>Private Foundations</v>
      </c>
      <c r="G34" s="190" t="str">
        <f>G22</f>
        <v>Other</v>
      </c>
      <c r="H34" s="348" t="s">
        <v>271</v>
      </c>
      <c r="I34" s="349" t="s">
        <v>272</v>
      </c>
      <c r="J34" s="350" t="s">
        <v>273</v>
      </c>
      <c r="K34" s="349" t="s">
        <v>274</v>
      </c>
      <c r="L34" s="350" t="s">
        <v>275</v>
      </c>
      <c r="M34" s="349" t="s">
        <v>276</v>
      </c>
      <c r="N34" s="351" t="s">
        <v>277</v>
      </c>
    </row>
    <row r="35" spans="1:14">
      <c r="A35" s="5" t="str">
        <f>'1-Population'!A54</f>
        <v>Sing TH 1</v>
      </c>
      <c r="B35" s="189"/>
      <c r="C35" s="189"/>
      <c r="D35" s="189"/>
      <c r="E35" s="189"/>
      <c r="F35" s="189"/>
      <c r="G35" s="189"/>
      <c r="H35" s="122">
        <f>SUM(B35:G35)</f>
        <v>0</v>
      </c>
      <c r="I35" s="56">
        <f>'2-Performance'!B40</f>
        <v>0</v>
      </c>
      <c r="J35" s="7" t="e">
        <f>+H35/I35</f>
        <v>#DIV/0!</v>
      </c>
      <c r="K35" s="56">
        <f>'2-Performance'!D40</f>
        <v>0</v>
      </c>
      <c r="L35" s="7" t="e">
        <f>+H35/K35</f>
        <v>#DIV/0!</v>
      </c>
      <c r="M35" s="169">
        <f>'2-Performance'!E40</f>
        <v>0</v>
      </c>
      <c r="N35" s="120" t="e">
        <f>+H35/M35</f>
        <v>#DIV/0!</v>
      </c>
    </row>
    <row r="36" spans="1:14">
      <c r="A36" s="5" t="str">
        <f>'1-Population'!A55</f>
        <v>Sing TH 2</v>
      </c>
      <c r="B36" s="189"/>
      <c r="C36" s="189"/>
      <c r="D36" s="189"/>
      <c r="E36" s="189"/>
      <c r="F36" s="189"/>
      <c r="G36" s="189"/>
      <c r="H36" s="122">
        <f t="shared" ref="H36:H42" si="10">SUM(B36:G36)</f>
        <v>0</v>
      </c>
      <c r="I36" s="56">
        <f>'2-Performance'!B41</f>
        <v>0</v>
      </c>
      <c r="J36" s="7" t="e">
        <f>+H36/I36</f>
        <v>#DIV/0!</v>
      </c>
      <c r="K36" s="56">
        <f>'2-Performance'!D41</f>
        <v>0</v>
      </c>
      <c r="L36" s="7" t="e">
        <f>+H36/K36</f>
        <v>#DIV/0!</v>
      </c>
      <c r="M36" s="169">
        <f>'2-Performance'!E41</f>
        <v>0</v>
      </c>
      <c r="N36" s="120" t="e">
        <f>+H36/M36</f>
        <v>#DIV/0!</v>
      </c>
    </row>
    <row r="37" spans="1:14">
      <c r="A37" s="5" t="str">
        <f>'1-Population'!A56</f>
        <v>Sing TH 3</v>
      </c>
      <c r="B37" s="189"/>
      <c r="C37" s="189"/>
      <c r="D37" s="189"/>
      <c r="E37" s="189"/>
      <c r="F37" s="189"/>
      <c r="G37" s="189"/>
      <c r="H37" s="122">
        <f t="shared" si="10"/>
        <v>0</v>
      </c>
      <c r="I37" s="56">
        <f>'2-Performance'!B42</f>
        <v>0</v>
      </c>
      <c r="J37" s="7" t="e">
        <f t="shared" ref="J37:J42" si="11">+H37/I37</f>
        <v>#DIV/0!</v>
      </c>
      <c r="K37" s="56">
        <f>'2-Performance'!D42</f>
        <v>0</v>
      </c>
      <c r="L37" s="7" t="e">
        <f t="shared" ref="L37:L42" si="12">+H37/K37</f>
        <v>#DIV/0!</v>
      </c>
      <c r="M37" s="169">
        <f>'2-Performance'!E42</f>
        <v>0</v>
      </c>
      <c r="N37" s="120" t="e">
        <f t="shared" ref="N37:N42" si="13">+H37/M37</f>
        <v>#DIV/0!</v>
      </c>
    </row>
    <row r="38" spans="1:14">
      <c r="A38" s="5" t="str">
        <f>'1-Population'!A57</f>
        <v>Sing TH 4</v>
      </c>
      <c r="B38" s="189"/>
      <c r="C38" s="189"/>
      <c r="D38" s="189"/>
      <c r="E38" s="189"/>
      <c r="F38" s="189"/>
      <c r="G38" s="189"/>
      <c r="H38" s="122">
        <f t="shared" si="10"/>
        <v>0</v>
      </c>
      <c r="I38" s="56">
        <f>'2-Performance'!B43</f>
        <v>0</v>
      </c>
      <c r="J38" s="7" t="e">
        <f t="shared" si="11"/>
        <v>#DIV/0!</v>
      </c>
      <c r="K38" s="56">
        <f>'2-Performance'!D43</f>
        <v>0</v>
      </c>
      <c r="L38" s="7" t="e">
        <f t="shared" si="12"/>
        <v>#DIV/0!</v>
      </c>
      <c r="M38" s="169">
        <f>'2-Performance'!E43</f>
        <v>0</v>
      </c>
      <c r="N38" s="120" t="e">
        <f t="shared" si="13"/>
        <v>#DIV/0!</v>
      </c>
    </row>
    <row r="39" spans="1:14">
      <c r="A39" s="5" t="str">
        <f>'1-Population'!A58</f>
        <v>Sing TH 5</v>
      </c>
      <c r="B39" s="189"/>
      <c r="C39" s="189"/>
      <c r="D39" s="189"/>
      <c r="E39" s="189"/>
      <c r="F39" s="189"/>
      <c r="G39" s="189"/>
      <c r="H39" s="122">
        <f t="shared" si="10"/>
        <v>0</v>
      </c>
      <c r="I39" s="56">
        <f>'2-Performance'!B44</f>
        <v>0</v>
      </c>
      <c r="J39" s="7" t="e">
        <f t="shared" si="11"/>
        <v>#DIV/0!</v>
      </c>
      <c r="K39" s="56">
        <f>'2-Performance'!D44</f>
        <v>0</v>
      </c>
      <c r="L39" s="7" t="e">
        <f t="shared" si="12"/>
        <v>#DIV/0!</v>
      </c>
      <c r="M39" s="169">
        <f>'2-Performance'!E44</f>
        <v>0</v>
      </c>
      <c r="N39" s="120" t="e">
        <f t="shared" si="13"/>
        <v>#DIV/0!</v>
      </c>
    </row>
    <row r="40" spans="1:14">
      <c r="A40" s="5" t="str">
        <f>'1-Population'!A59</f>
        <v>Sing TH 6</v>
      </c>
      <c r="B40" s="189"/>
      <c r="C40" s="189"/>
      <c r="D40" s="189"/>
      <c r="E40" s="189"/>
      <c r="F40" s="189"/>
      <c r="G40" s="189"/>
      <c r="H40" s="122">
        <f t="shared" si="10"/>
        <v>0</v>
      </c>
      <c r="I40" s="56">
        <f>'2-Performance'!B45</f>
        <v>0</v>
      </c>
      <c r="J40" s="7" t="e">
        <f t="shared" si="11"/>
        <v>#DIV/0!</v>
      </c>
      <c r="K40" s="56">
        <f>'2-Performance'!D45</f>
        <v>0</v>
      </c>
      <c r="L40" s="7" t="e">
        <f t="shared" si="12"/>
        <v>#DIV/0!</v>
      </c>
      <c r="M40" s="169">
        <f>'2-Performance'!E45</f>
        <v>0</v>
      </c>
      <c r="N40" s="120" t="e">
        <f t="shared" si="13"/>
        <v>#DIV/0!</v>
      </c>
    </row>
    <row r="41" spans="1:14">
      <c r="A41" s="5" t="str">
        <f>'1-Population'!A60</f>
        <v>Sing TH 7</v>
      </c>
      <c r="B41" s="189"/>
      <c r="C41" s="189"/>
      <c r="D41" s="189"/>
      <c r="E41" s="189"/>
      <c r="F41" s="189"/>
      <c r="G41" s="189"/>
      <c r="H41" s="122">
        <f t="shared" si="10"/>
        <v>0</v>
      </c>
      <c r="I41" s="56">
        <f>'2-Performance'!B46</f>
        <v>0</v>
      </c>
      <c r="J41" s="7" t="e">
        <f t="shared" si="11"/>
        <v>#DIV/0!</v>
      </c>
      <c r="K41" s="56">
        <f>'2-Performance'!D46</f>
        <v>0</v>
      </c>
      <c r="L41" s="7" t="e">
        <f t="shared" si="12"/>
        <v>#DIV/0!</v>
      </c>
      <c r="M41" s="169">
        <f>'2-Performance'!E46</f>
        <v>0</v>
      </c>
      <c r="N41" s="120" t="e">
        <f t="shared" si="13"/>
        <v>#DIV/0!</v>
      </c>
    </row>
    <row r="42" spans="1:14">
      <c r="A42" s="5" t="str">
        <f>'1-Population'!A61</f>
        <v>Sing TH 8</v>
      </c>
      <c r="B42" s="189"/>
      <c r="C42" s="189"/>
      <c r="D42" s="189"/>
      <c r="E42" s="189"/>
      <c r="F42" s="189"/>
      <c r="G42" s="189"/>
      <c r="H42" s="122">
        <f t="shared" si="10"/>
        <v>0</v>
      </c>
      <c r="I42" s="56">
        <f>'2-Performance'!B47</f>
        <v>0</v>
      </c>
      <c r="J42" s="7" t="e">
        <f t="shared" si="11"/>
        <v>#DIV/0!</v>
      </c>
      <c r="K42" s="56">
        <f>'2-Performance'!D47</f>
        <v>0</v>
      </c>
      <c r="L42" s="7" t="e">
        <f t="shared" si="12"/>
        <v>#DIV/0!</v>
      </c>
      <c r="M42" s="169">
        <f>'2-Performance'!E47</f>
        <v>0</v>
      </c>
      <c r="N42" s="120" t="e">
        <f t="shared" si="13"/>
        <v>#DIV/0!</v>
      </c>
    </row>
    <row r="43" spans="1:14" ht="15.75" thickBot="1">
      <c r="A43" s="352" t="s">
        <v>279</v>
      </c>
      <c r="B43" s="353">
        <f>SUM(B35:B42)</f>
        <v>0</v>
      </c>
      <c r="C43" s="353">
        <f t="shared" ref="C43:G43" si="14">SUM(C35:C42)</f>
        <v>0</v>
      </c>
      <c r="D43" s="353">
        <f t="shared" si="14"/>
        <v>0</v>
      </c>
      <c r="E43" s="353">
        <f t="shared" si="14"/>
        <v>0</v>
      </c>
      <c r="F43" s="353">
        <f t="shared" si="14"/>
        <v>0</v>
      </c>
      <c r="G43" s="353">
        <f t="shared" si="14"/>
        <v>0</v>
      </c>
      <c r="H43" s="354">
        <f>SUM(H35:H42)</f>
        <v>0</v>
      </c>
      <c r="I43" s="355">
        <f>'2-Performance'!B180</f>
        <v>0</v>
      </c>
      <c r="J43" s="354" t="e">
        <f>+H43/I43</f>
        <v>#DIV/0!</v>
      </c>
      <c r="K43" s="358">
        <f>'2-Performance'!D180</f>
        <v>0</v>
      </c>
      <c r="L43" s="354" t="e">
        <f>+H43/K43</f>
        <v>#DIV/0!</v>
      </c>
      <c r="M43" s="355">
        <f>'2-Performance'!F180</f>
        <v>0</v>
      </c>
      <c r="N43" s="357" t="e">
        <f>+H43/M43</f>
        <v>#DIV/0!</v>
      </c>
    </row>
    <row r="44" spans="1:14" ht="16.5" thickTop="1" thickBot="1">
      <c r="H44" s="6"/>
    </row>
    <row r="45" spans="1:14" ht="45.75" thickTop="1">
      <c r="A45" s="132" t="s">
        <v>280</v>
      </c>
      <c r="B45" s="190" t="str">
        <f t="shared" ref="B45:G45" si="15">B34</f>
        <v>CoC Funds</v>
      </c>
      <c r="C45" s="190" t="str">
        <f t="shared" si="15"/>
        <v>ESG Funds</v>
      </c>
      <c r="D45" s="190" t="str">
        <f t="shared" si="15"/>
        <v>CDBG/ HOME</v>
      </c>
      <c r="E45" s="190" t="str">
        <f t="shared" si="15"/>
        <v>City/State</v>
      </c>
      <c r="F45" s="190" t="str">
        <f t="shared" si="15"/>
        <v>Private Foundations</v>
      </c>
      <c r="G45" s="190" t="str">
        <f t="shared" si="15"/>
        <v>Other</v>
      </c>
      <c r="H45" s="348" t="s">
        <v>271</v>
      </c>
      <c r="I45" s="349" t="s">
        <v>272</v>
      </c>
      <c r="J45" s="350" t="s">
        <v>273</v>
      </c>
      <c r="K45" s="349" t="s">
        <v>274</v>
      </c>
      <c r="L45" s="350" t="s">
        <v>275</v>
      </c>
      <c r="M45" s="349" t="s">
        <v>276</v>
      </c>
      <c r="N45" s="351" t="s">
        <v>277</v>
      </c>
    </row>
    <row r="46" spans="1:14">
      <c r="A46" s="5" t="str">
        <f>'1-Population'!C54</f>
        <v>Fam TH 1</v>
      </c>
      <c r="B46" s="189"/>
      <c r="C46" s="189"/>
      <c r="D46" s="189"/>
      <c r="E46" s="189"/>
      <c r="F46" s="189"/>
      <c r="G46" s="189"/>
      <c r="H46" s="122">
        <f>SUM(B46:G46)</f>
        <v>0</v>
      </c>
      <c r="I46" s="56">
        <f>'2-Performance'!B51</f>
        <v>0</v>
      </c>
      <c r="J46" s="7" t="e">
        <f>+H46/I46</f>
        <v>#DIV/0!</v>
      </c>
      <c r="K46" s="56">
        <f>'2-Performance'!D51</f>
        <v>0</v>
      </c>
      <c r="L46" s="7" t="e">
        <f>+H46/K46</f>
        <v>#DIV/0!</v>
      </c>
      <c r="M46" s="169">
        <f>'2-Performance'!E51</f>
        <v>0</v>
      </c>
      <c r="N46" s="120" t="e">
        <f>+H46/M46</f>
        <v>#DIV/0!</v>
      </c>
    </row>
    <row r="47" spans="1:14">
      <c r="A47" s="5" t="str">
        <f>'1-Population'!C55</f>
        <v>Fam TH 2</v>
      </c>
      <c r="B47" s="189"/>
      <c r="C47" s="189"/>
      <c r="D47" s="189"/>
      <c r="E47" s="189"/>
      <c r="F47" s="189"/>
      <c r="G47" s="189"/>
      <c r="H47" s="122">
        <f t="shared" ref="H47:H53" si="16">SUM(B47:G47)</f>
        <v>0</v>
      </c>
      <c r="I47" s="56">
        <f>'2-Performance'!B52</f>
        <v>0</v>
      </c>
      <c r="J47" s="7" t="e">
        <f>+H47/I47</f>
        <v>#DIV/0!</v>
      </c>
      <c r="K47" s="56">
        <f>'2-Performance'!D52</f>
        <v>0</v>
      </c>
      <c r="L47" s="7" t="e">
        <f>+H47/K47</f>
        <v>#DIV/0!</v>
      </c>
      <c r="M47" s="169">
        <f>'2-Performance'!E52</f>
        <v>0</v>
      </c>
      <c r="N47" s="120" t="e">
        <f>+H47/M47</f>
        <v>#DIV/0!</v>
      </c>
    </row>
    <row r="48" spans="1:14">
      <c r="A48" s="5" t="str">
        <f>'1-Population'!C56</f>
        <v>Fam TH 3</v>
      </c>
      <c r="B48" s="189"/>
      <c r="C48" s="189"/>
      <c r="D48" s="189"/>
      <c r="E48" s="189"/>
      <c r="F48" s="189"/>
      <c r="G48" s="189"/>
      <c r="H48" s="122">
        <f t="shared" si="16"/>
        <v>0</v>
      </c>
      <c r="I48" s="56">
        <f>'2-Performance'!B53</f>
        <v>0</v>
      </c>
      <c r="J48" s="7" t="e">
        <f t="shared" ref="J48:J53" si="17">+H48/I48</f>
        <v>#DIV/0!</v>
      </c>
      <c r="K48" s="56">
        <f>'2-Performance'!D53</f>
        <v>0</v>
      </c>
      <c r="L48" s="7" t="e">
        <f t="shared" ref="L48:L53" si="18">+H48/K48</f>
        <v>#DIV/0!</v>
      </c>
      <c r="M48" s="169">
        <f>'2-Performance'!E53</f>
        <v>0</v>
      </c>
      <c r="N48" s="120" t="e">
        <f t="shared" ref="N48:N53" si="19">+H48/M48</f>
        <v>#DIV/0!</v>
      </c>
    </row>
    <row r="49" spans="1:14">
      <c r="A49" s="5" t="str">
        <f>'1-Population'!C57</f>
        <v>Fam TH 4</v>
      </c>
      <c r="B49" s="189"/>
      <c r="C49" s="189"/>
      <c r="D49" s="189"/>
      <c r="E49" s="189"/>
      <c r="F49" s="189"/>
      <c r="G49" s="189"/>
      <c r="H49" s="122">
        <f t="shared" si="16"/>
        <v>0</v>
      </c>
      <c r="I49" s="56">
        <f>'2-Performance'!B54</f>
        <v>0</v>
      </c>
      <c r="J49" s="7" t="e">
        <f t="shared" si="17"/>
        <v>#DIV/0!</v>
      </c>
      <c r="K49" s="56">
        <f>'2-Performance'!D54</f>
        <v>0</v>
      </c>
      <c r="L49" s="7" t="e">
        <f t="shared" si="18"/>
        <v>#DIV/0!</v>
      </c>
      <c r="M49" s="169">
        <f>'2-Performance'!E54</f>
        <v>0</v>
      </c>
      <c r="N49" s="120" t="e">
        <f t="shared" si="19"/>
        <v>#DIV/0!</v>
      </c>
    </row>
    <row r="50" spans="1:14">
      <c r="A50" s="5" t="str">
        <f>'1-Population'!C58</f>
        <v>Fam TH 5</v>
      </c>
      <c r="B50" s="189"/>
      <c r="C50" s="189"/>
      <c r="D50" s="189"/>
      <c r="E50" s="189"/>
      <c r="F50" s="189"/>
      <c r="G50" s="189"/>
      <c r="H50" s="122">
        <f t="shared" si="16"/>
        <v>0</v>
      </c>
      <c r="I50" s="56">
        <f>'2-Performance'!B55</f>
        <v>0</v>
      </c>
      <c r="J50" s="7" t="e">
        <f t="shared" si="17"/>
        <v>#DIV/0!</v>
      </c>
      <c r="K50" s="56">
        <f>'2-Performance'!D55</f>
        <v>0</v>
      </c>
      <c r="L50" s="7" t="e">
        <f t="shared" si="18"/>
        <v>#DIV/0!</v>
      </c>
      <c r="M50" s="169">
        <f>'2-Performance'!E55</f>
        <v>0</v>
      </c>
      <c r="N50" s="120" t="e">
        <f t="shared" si="19"/>
        <v>#DIV/0!</v>
      </c>
    </row>
    <row r="51" spans="1:14">
      <c r="A51" s="5" t="str">
        <f>'1-Population'!C59</f>
        <v>Fam TH 6</v>
      </c>
      <c r="B51" s="189"/>
      <c r="C51" s="189"/>
      <c r="D51" s="189"/>
      <c r="E51" s="189"/>
      <c r="F51" s="189"/>
      <c r="G51" s="189"/>
      <c r="H51" s="122">
        <f t="shared" si="16"/>
        <v>0</v>
      </c>
      <c r="I51" s="56">
        <f>'2-Performance'!B56</f>
        <v>0</v>
      </c>
      <c r="J51" s="7" t="e">
        <f t="shared" si="17"/>
        <v>#DIV/0!</v>
      </c>
      <c r="K51" s="56">
        <f>'2-Performance'!D56</f>
        <v>0</v>
      </c>
      <c r="L51" s="7" t="e">
        <f t="shared" si="18"/>
        <v>#DIV/0!</v>
      </c>
      <c r="M51" s="169">
        <f>'2-Performance'!E56</f>
        <v>0</v>
      </c>
      <c r="N51" s="120" t="e">
        <f t="shared" si="19"/>
        <v>#DIV/0!</v>
      </c>
    </row>
    <row r="52" spans="1:14">
      <c r="A52" s="5" t="str">
        <f>'1-Population'!C60</f>
        <v>Fam TH 7</v>
      </c>
      <c r="B52" s="189"/>
      <c r="C52" s="189"/>
      <c r="D52" s="189"/>
      <c r="E52" s="189"/>
      <c r="F52" s="189"/>
      <c r="G52" s="189"/>
      <c r="H52" s="122">
        <f t="shared" si="16"/>
        <v>0</v>
      </c>
      <c r="I52" s="56">
        <f>'2-Performance'!B57</f>
        <v>0</v>
      </c>
      <c r="J52" s="7" t="e">
        <f t="shared" si="17"/>
        <v>#DIV/0!</v>
      </c>
      <c r="K52" s="56">
        <f>'2-Performance'!D57</f>
        <v>0</v>
      </c>
      <c r="L52" s="7" t="e">
        <f t="shared" si="18"/>
        <v>#DIV/0!</v>
      </c>
      <c r="M52" s="169">
        <f>'2-Performance'!E57</f>
        <v>0</v>
      </c>
      <c r="N52" s="120" t="e">
        <f t="shared" si="19"/>
        <v>#DIV/0!</v>
      </c>
    </row>
    <row r="53" spans="1:14">
      <c r="A53" s="5" t="str">
        <f>'1-Population'!C61</f>
        <v>Fam TH 8</v>
      </c>
      <c r="B53" s="189"/>
      <c r="C53" s="189"/>
      <c r="D53" s="189"/>
      <c r="E53" s="189"/>
      <c r="F53" s="189"/>
      <c r="G53" s="189"/>
      <c r="H53" s="122">
        <f t="shared" si="16"/>
        <v>0</v>
      </c>
      <c r="I53" s="56">
        <f>'2-Performance'!B58</f>
        <v>0</v>
      </c>
      <c r="J53" s="7" t="e">
        <f t="shared" si="17"/>
        <v>#DIV/0!</v>
      </c>
      <c r="K53" s="56">
        <f>'2-Performance'!D58</f>
        <v>0</v>
      </c>
      <c r="L53" s="7" t="e">
        <f t="shared" si="18"/>
        <v>#DIV/0!</v>
      </c>
      <c r="M53" s="169">
        <f>'2-Performance'!E58</f>
        <v>0</v>
      </c>
      <c r="N53" s="120" t="e">
        <f t="shared" si="19"/>
        <v>#DIV/0!</v>
      </c>
    </row>
    <row r="54" spans="1:14" ht="15.75" thickBot="1">
      <c r="A54" s="352" t="s">
        <v>279</v>
      </c>
      <c r="B54" s="353">
        <f>SUM(B46:B53)</f>
        <v>0</v>
      </c>
      <c r="C54" s="353">
        <f t="shared" ref="C54:G54" si="20">SUM(C46:C53)</f>
        <v>0</v>
      </c>
      <c r="D54" s="353">
        <f t="shared" si="20"/>
        <v>0</v>
      </c>
      <c r="E54" s="353">
        <f t="shared" si="20"/>
        <v>0</v>
      </c>
      <c r="F54" s="353">
        <f t="shared" si="20"/>
        <v>0</v>
      </c>
      <c r="G54" s="353">
        <f t="shared" si="20"/>
        <v>0</v>
      </c>
      <c r="H54" s="354">
        <f>SUM(H46:H53)</f>
        <v>0</v>
      </c>
      <c r="I54" s="355">
        <f>'2-Performance'!B181</f>
        <v>0</v>
      </c>
      <c r="J54" s="354" t="e">
        <f>+H54/I54</f>
        <v>#DIV/0!</v>
      </c>
      <c r="K54" s="355">
        <f>'2-Performance'!D181</f>
        <v>0</v>
      </c>
      <c r="L54" s="354" t="e">
        <f>+H54/K54</f>
        <v>#DIV/0!</v>
      </c>
      <c r="M54" s="355">
        <f>'2-Performance'!F181</f>
        <v>0</v>
      </c>
      <c r="N54" s="357" t="e">
        <f>+H54/M54</f>
        <v>#DIV/0!</v>
      </c>
    </row>
    <row r="55" spans="1:14" ht="15.75" thickTop="1"/>
    <row r="56" spans="1:14" ht="15.75" thickBot="1">
      <c r="A56" s="274" t="s">
        <v>218</v>
      </c>
      <c r="B56" s="275"/>
      <c r="C56" s="275"/>
      <c r="D56" s="275"/>
      <c r="E56" s="275"/>
      <c r="F56" s="275"/>
      <c r="G56" s="275"/>
      <c r="H56" s="275"/>
      <c r="I56" s="275"/>
      <c r="J56" s="275"/>
      <c r="K56" s="275"/>
      <c r="L56" s="275"/>
      <c r="M56" s="275"/>
      <c r="N56" s="275"/>
    </row>
    <row r="57" spans="1:14" ht="45.75" thickTop="1">
      <c r="A57" s="132" t="s">
        <v>265</v>
      </c>
      <c r="B57" s="190" t="str">
        <f>B45</f>
        <v>CoC Funds</v>
      </c>
      <c r="C57" s="190" t="str">
        <f>C45</f>
        <v>ESG Funds</v>
      </c>
      <c r="D57" s="190" t="str">
        <f>D45</f>
        <v>CDBG/ HOME</v>
      </c>
      <c r="E57" s="190" t="str">
        <f>E45</f>
        <v>City/State</v>
      </c>
      <c r="F57" s="190" t="str">
        <f>F45</f>
        <v>Private Foundations</v>
      </c>
      <c r="G57" s="190" t="s">
        <v>270</v>
      </c>
      <c r="H57" s="348" t="s">
        <v>271</v>
      </c>
      <c r="I57" s="349" t="s">
        <v>272</v>
      </c>
      <c r="J57" s="350" t="s">
        <v>273</v>
      </c>
      <c r="K57" s="359" t="s">
        <v>274</v>
      </c>
      <c r="L57" s="350" t="s">
        <v>275</v>
      </c>
      <c r="M57" s="349" t="s">
        <v>276</v>
      </c>
      <c r="N57" s="351" t="s">
        <v>277</v>
      </c>
    </row>
    <row r="58" spans="1:14">
      <c r="A58" s="5" t="str">
        <f>'1-Population'!A63</f>
        <v>Sing RRH 1</v>
      </c>
      <c r="B58" s="189"/>
      <c r="C58" s="189"/>
      <c r="D58" s="189"/>
      <c r="E58" s="189"/>
      <c r="F58" s="189"/>
      <c r="G58" s="189"/>
      <c r="H58" s="122">
        <f>SUM(B58:G58)</f>
        <v>0</v>
      </c>
      <c r="I58" s="56">
        <f>'2-Performance'!B63</f>
        <v>0</v>
      </c>
      <c r="J58" s="7" t="e">
        <f t="shared" ref="J58:J65" si="21">+H58/I58</f>
        <v>#DIV/0!</v>
      </c>
      <c r="K58" s="56">
        <f>'2-Performance'!D63</f>
        <v>0</v>
      </c>
      <c r="L58" s="7" t="e">
        <f t="shared" ref="L58:L65" si="22">+H58/K58</f>
        <v>#DIV/0!</v>
      </c>
      <c r="M58" s="169">
        <f>'2-Performance'!E63</f>
        <v>0</v>
      </c>
      <c r="N58" s="120" t="e">
        <f t="shared" ref="N58:N65" si="23">+H58/M58</f>
        <v>#DIV/0!</v>
      </c>
    </row>
    <row r="59" spans="1:14">
      <c r="A59" s="5" t="str">
        <f>'1-Population'!A64</f>
        <v>Sing RRH 2</v>
      </c>
      <c r="B59" s="189"/>
      <c r="C59" s="189"/>
      <c r="D59" s="189"/>
      <c r="E59" s="189"/>
      <c r="F59" s="189"/>
      <c r="G59" s="189"/>
      <c r="H59" s="122">
        <f t="shared" ref="H59:H65" si="24">SUM(B59:G59)</f>
        <v>0</v>
      </c>
      <c r="I59" s="56">
        <f>'2-Performance'!B64</f>
        <v>0</v>
      </c>
      <c r="J59" s="7" t="e">
        <f t="shared" si="21"/>
        <v>#DIV/0!</v>
      </c>
      <c r="K59" s="56">
        <f>'2-Performance'!D64</f>
        <v>0</v>
      </c>
      <c r="L59" s="7" t="e">
        <f t="shared" si="22"/>
        <v>#DIV/0!</v>
      </c>
      <c r="M59" s="169">
        <f>'2-Performance'!E64</f>
        <v>0</v>
      </c>
      <c r="N59" s="120" t="e">
        <f t="shared" si="23"/>
        <v>#DIV/0!</v>
      </c>
    </row>
    <row r="60" spans="1:14">
      <c r="A60" s="5" t="str">
        <f>'1-Population'!A65</f>
        <v>Sing RRH 3</v>
      </c>
      <c r="B60" s="189"/>
      <c r="C60" s="189"/>
      <c r="D60" s="189"/>
      <c r="E60" s="189"/>
      <c r="F60" s="189"/>
      <c r="G60" s="189"/>
      <c r="H60" s="122">
        <f t="shared" si="24"/>
        <v>0</v>
      </c>
      <c r="I60" s="56">
        <f>'2-Performance'!B65</f>
        <v>0</v>
      </c>
      <c r="J60" s="7" t="e">
        <f t="shared" si="21"/>
        <v>#DIV/0!</v>
      </c>
      <c r="K60" s="56">
        <f>'2-Performance'!D65</f>
        <v>0</v>
      </c>
      <c r="L60" s="7" t="e">
        <f t="shared" si="22"/>
        <v>#DIV/0!</v>
      </c>
      <c r="M60" s="169">
        <f>'2-Performance'!E65</f>
        <v>0</v>
      </c>
      <c r="N60" s="120" t="e">
        <f t="shared" si="23"/>
        <v>#DIV/0!</v>
      </c>
    </row>
    <row r="61" spans="1:14">
      <c r="A61" s="5" t="str">
        <f>'1-Population'!A66</f>
        <v>Sing RRH 4</v>
      </c>
      <c r="B61" s="189"/>
      <c r="C61" s="189"/>
      <c r="D61" s="189"/>
      <c r="E61" s="189"/>
      <c r="F61" s="189"/>
      <c r="G61" s="189"/>
      <c r="H61" s="122">
        <f t="shared" si="24"/>
        <v>0</v>
      </c>
      <c r="I61" s="56">
        <f>'2-Performance'!B66</f>
        <v>0</v>
      </c>
      <c r="J61" s="7" t="e">
        <f t="shared" si="21"/>
        <v>#DIV/0!</v>
      </c>
      <c r="K61" s="56">
        <f>'2-Performance'!D66</f>
        <v>0</v>
      </c>
      <c r="L61" s="7" t="e">
        <f t="shared" si="22"/>
        <v>#DIV/0!</v>
      </c>
      <c r="M61" s="56">
        <f>'2-Performance'!E66</f>
        <v>0</v>
      </c>
      <c r="N61" s="120" t="e">
        <f t="shared" si="23"/>
        <v>#DIV/0!</v>
      </c>
    </row>
    <row r="62" spans="1:14">
      <c r="A62" s="5" t="str">
        <f>'1-Population'!A67</f>
        <v>Sing RRH 5</v>
      </c>
      <c r="B62" s="189"/>
      <c r="C62" s="189"/>
      <c r="D62" s="189"/>
      <c r="E62" s="189"/>
      <c r="F62" s="189"/>
      <c r="G62" s="189"/>
      <c r="H62" s="122">
        <f t="shared" si="24"/>
        <v>0</v>
      </c>
      <c r="I62" s="56">
        <f>'2-Performance'!B67</f>
        <v>0</v>
      </c>
      <c r="J62" s="7" t="e">
        <f t="shared" si="21"/>
        <v>#DIV/0!</v>
      </c>
      <c r="K62" s="56">
        <f>'2-Performance'!D67</f>
        <v>0</v>
      </c>
      <c r="L62" s="7" t="e">
        <f t="shared" si="22"/>
        <v>#DIV/0!</v>
      </c>
      <c r="M62" s="56">
        <f>'2-Performance'!E67</f>
        <v>0</v>
      </c>
      <c r="N62" s="120" t="e">
        <f t="shared" si="23"/>
        <v>#DIV/0!</v>
      </c>
    </row>
    <row r="63" spans="1:14">
      <c r="A63" s="5" t="str">
        <f>'1-Population'!A68</f>
        <v>Sing RRH 6</v>
      </c>
      <c r="B63" s="189"/>
      <c r="C63" s="189"/>
      <c r="D63" s="189"/>
      <c r="E63" s="189"/>
      <c r="F63" s="189"/>
      <c r="G63" s="189"/>
      <c r="H63" s="122">
        <f t="shared" si="24"/>
        <v>0</v>
      </c>
      <c r="I63" s="56">
        <f>'2-Performance'!B68</f>
        <v>0</v>
      </c>
      <c r="J63" s="7" t="e">
        <f t="shared" si="21"/>
        <v>#DIV/0!</v>
      </c>
      <c r="K63" s="56">
        <f>'2-Performance'!D68</f>
        <v>0</v>
      </c>
      <c r="L63" s="7" t="e">
        <f t="shared" si="22"/>
        <v>#DIV/0!</v>
      </c>
      <c r="M63" s="56">
        <f>'2-Performance'!E68</f>
        <v>0</v>
      </c>
      <c r="N63" s="120" t="e">
        <f t="shared" si="23"/>
        <v>#DIV/0!</v>
      </c>
    </row>
    <row r="64" spans="1:14">
      <c r="A64" s="5" t="str">
        <f>'1-Population'!A69</f>
        <v>Sing RRH 7</v>
      </c>
      <c r="B64" s="189"/>
      <c r="C64" s="189"/>
      <c r="D64" s="189"/>
      <c r="E64" s="189"/>
      <c r="F64" s="189"/>
      <c r="G64" s="189"/>
      <c r="H64" s="122">
        <f t="shared" si="24"/>
        <v>0</v>
      </c>
      <c r="I64" s="56">
        <f>'2-Performance'!B69</f>
        <v>0</v>
      </c>
      <c r="J64" s="7" t="e">
        <f t="shared" si="21"/>
        <v>#DIV/0!</v>
      </c>
      <c r="K64" s="56">
        <f>'2-Performance'!D69</f>
        <v>0</v>
      </c>
      <c r="L64" s="7" t="e">
        <f t="shared" si="22"/>
        <v>#DIV/0!</v>
      </c>
      <c r="M64" s="56">
        <f>'2-Performance'!E69</f>
        <v>0</v>
      </c>
      <c r="N64" s="120" t="e">
        <f t="shared" si="23"/>
        <v>#DIV/0!</v>
      </c>
    </row>
    <row r="65" spans="1:14">
      <c r="A65" s="5" t="str">
        <f>'1-Population'!A70</f>
        <v>Sing RRH 8</v>
      </c>
      <c r="B65" s="189"/>
      <c r="C65" s="189"/>
      <c r="D65" s="189"/>
      <c r="E65" s="189"/>
      <c r="F65" s="189"/>
      <c r="G65" s="189"/>
      <c r="H65" s="122">
        <f t="shared" si="24"/>
        <v>0</v>
      </c>
      <c r="I65" s="56">
        <f>'2-Performance'!B70</f>
        <v>0</v>
      </c>
      <c r="J65" s="7" t="e">
        <f t="shared" si="21"/>
        <v>#DIV/0!</v>
      </c>
      <c r="K65" s="56">
        <f>'2-Performance'!D70</f>
        <v>0</v>
      </c>
      <c r="L65" s="7" t="e">
        <f t="shared" si="22"/>
        <v>#DIV/0!</v>
      </c>
      <c r="M65" s="56">
        <f>'2-Performance'!E70</f>
        <v>0</v>
      </c>
      <c r="N65" s="120" t="e">
        <f t="shared" si="23"/>
        <v>#DIV/0!</v>
      </c>
    </row>
    <row r="66" spans="1:14" ht="15.75" thickBot="1">
      <c r="A66" s="352" t="s">
        <v>279</v>
      </c>
      <c r="B66" s="353">
        <f>SUM(B58:B65)</f>
        <v>0</v>
      </c>
      <c r="C66" s="353">
        <f t="shared" ref="C66:G66" si="25">SUM(C58:C65)</f>
        <v>0</v>
      </c>
      <c r="D66" s="353">
        <f t="shared" si="25"/>
        <v>0</v>
      </c>
      <c r="E66" s="353">
        <f t="shared" si="25"/>
        <v>0</v>
      </c>
      <c r="F66" s="353">
        <f t="shared" si="25"/>
        <v>0</v>
      </c>
      <c r="G66" s="353">
        <f t="shared" si="25"/>
        <v>0</v>
      </c>
      <c r="H66" s="354">
        <f>SUM(H58:H65)</f>
        <v>0</v>
      </c>
      <c r="I66" s="355">
        <f>'2-Performance'!B184</f>
        <v>0</v>
      </c>
      <c r="J66" s="354" t="e">
        <f>+H66/I66</f>
        <v>#DIV/0!</v>
      </c>
      <c r="K66" s="355">
        <f>'2-Performance'!D184</f>
        <v>0</v>
      </c>
      <c r="L66" s="354" t="e">
        <f>+H66/K66</f>
        <v>#DIV/0!</v>
      </c>
      <c r="M66" s="355">
        <f>'2-Performance'!F184</f>
        <v>0</v>
      </c>
      <c r="N66" s="357" t="e">
        <f>+H66/M66</f>
        <v>#DIV/0!</v>
      </c>
    </row>
    <row r="67" spans="1:14" ht="16.5" thickTop="1" thickBot="1">
      <c r="H67" s="6"/>
    </row>
    <row r="68" spans="1:14" ht="45.75" thickTop="1">
      <c r="A68" s="132" t="s">
        <v>280</v>
      </c>
      <c r="B68" s="190" t="str">
        <f t="shared" ref="B68:G68" si="26">B57</f>
        <v>CoC Funds</v>
      </c>
      <c r="C68" s="190" t="str">
        <f t="shared" si="26"/>
        <v>ESG Funds</v>
      </c>
      <c r="D68" s="190" t="str">
        <f t="shared" si="26"/>
        <v>CDBG/ HOME</v>
      </c>
      <c r="E68" s="190" t="str">
        <f t="shared" si="26"/>
        <v>City/State</v>
      </c>
      <c r="F68" s="190" t="str">
        <f t="shared" si="26"/>
        <v>Private Foundations</v>
      </c>
      <c r="G68" s="190" t="str">
        <f t="shared" si="26"/>
        <v>Other</v>
      </c>
      <c r="H68" s="348" t="s">
        <v>271</v>
      </c>
      <c r="I68" s="349" t="s">
        <v>272</v>
      </c>
      <c r="J68" s="350" t="s">
        <v>273</v>
      </c>
      <c r="K68" s="359" t="s">
        <v>274</v>
      </c>
      <c r="L68" s="350" t="s">
        <v>275</v>
      </c>
      <c r="M68" s="349" t="s">
        <v>276</v>
      </c>
      <c r="N68" s="351" t="s">
        <v>277</v>
      </c>
    </row>
    <row r="69" spans="1:14">
      <c r="A69" s="5" t="str">
        <f>'1-Population'!C63</f>
        <v>Fam RRH 1</v>
      </c>
      <c r="B69" s="189"/>
      <c r="C69" s="189"/>
      <c r="D69" s="189"/>
      <c r="E69" s="189"/>
      <c r="F69" s="189"/>
      <c r="G69" s="189"/>
      <c r="H69" s="122">
        <f>SUM(B69:G69)</f>
        <v>0</v>
      </c>
      <c r="I69" s="56">
        <f>'2-Performance'!B74</f>
        <v>0</v>
      </c>
      <c r="J69" s="7" t="e">
        <f>+H69/I69</f>
        <v>#DIV/0!</v>
      </c>
      <c r="K69" s="56">
        <f>'2-Performance'!D74</f>
        <v>0</v>
      </c>
      <c r="L69" s="7" t="e">
        <f>+H69/K69</f>
        <v>#DIV/0!</v>
      </c>
      <c r="M69" s="169">
        <f>'2-Performance'!E74</f>
        <v>0</v>
      </c>
      <c r="N69" s="120" t="e">
        <f>+H69/M69</f>
        <v>#DIV/0!</v>
      </c>
    </row>
    <row r="70" spans="1:14">
      <c r="A70" s="5" t="str">
        <f>'1-Population'!C64</f>
        <v>Fam RRH 2</v>
      </c>
      <c r="B70" s="189"/>
      <c r="C70" s="189"/>
      <c r="D70" s="189"/>
      <c r="E70" s="189"/>
      <c r="F70" s="189"/>
      <c r="G70" s="189"/>
      <c r="H70" s="122">
        <f t="shared" ref="H70:H76" si="27">SUM(B70:G70)</f>
        <v>0</v>
      </c>
      <c r="I70" s="56">
        <f>'2-Performance'!B75</f>
        <v>0</v>
      </c>
      <c r="J70" s="7" t="e">
        <f t="shared" ref="J70:J76" si="28">+H70/I70</f>
        <v>#DIV/0!</v>
      </c>
      <c r="K70" s="56">
        <f>'2-Performance'!D75</f>
        <v>0</v>
      </c>
      <c r="L70" s="7" t="e">
        <f t="shared" ref="L70:L76" si="29">+H70/K70</f>
        <v>#DIV/0!</v>
      </c>
      <c r="M70" s="169">
        <f>'2-Performance'!E75</f>
        <v>0</v>
      </c>
      <c r="N70" s="120" t="e">
        <f t="shared" ref="N70:N77" si="30">+H70/M70</f>
        <v>#DIV/0!</v>
      </c>
    </row>
    <row r="71" spans="1:14">
      <c r="A71" s="5" t="str">
        <f>'1-Population'!C65</f>
        <v>Fam RRH 3</v>
      </c>
      <c r="B71" s="189"/>
      <c r="C71" s="189"/>
      <c r="D71" s="189"/>
      <c r="E71" s="189"/>
      <c r="F71" s="189"/>
      <c r="G71" s="189"/>
      <c r="H71" s="122">
        <f t="shared" si="27"/>
        <v>0</v>
      </c>
      <c r="I71" s="56">
        <f>'2-Performance'!B76</f>
        <v>0</v>
      </c>
      <c r="J71" s="7" t="e">
        <f t="shared" si="28"/>
        <v>#DIV/0!</v>
      </c>
      <c r="K71" s="56">
        <f>'2-Performance'!D76</f>
        <v>0</v>
      </c>
      <c r="L71" s="7" t="e">
        <f t="shared" si="29"/>
        <v>#DIV/0!</v>
      </c>
      <c r="M71" s="169">
        <f>'2-Performance'!E76</f>
        <v>0</v>
      </c>
      <c r="N71" s="120" t="e">
        <f t="shared" si="30"/>
        <v>#DIV/0!</v>
      </c>
    </row>
    <row r="72" spans="1:14">
      <c r="A72" s="5" t="str">
        <f>'1-Population'!C66</f>
        <v>Fam RRH 4</v>
      </c>
      <c r="B72" s="189"/>
      <c r="C72" s="189"/>
      <c r="D72" s="189"/>
      <c r="E72" s="189"/>
      <c r="F72" s="189"/>
      <c r="G72" s="189"/>
      <c r="H72" s="122">
        <f t="shared" si="27"/>
        <v>0</v>
      </c>
      <c r="I72" s="56">
        <f>'2-Performance'!B77</f>
        <v>0</v>
      </c>
      <c r="J72" s="7" t="e">
        <f t="shared" si="28"/>
        <v>#DIV/0!</v>
      </c>
      <c r="K72" s="56">
        <f>'2-Performance'!D77</f>
        <v>0</v>
      </c>
      <c r="L72" s="7" t="e">
        <f t="shared" si="29"/>
        <v>#DIV/0!</v>
      </c>
      <c r="M72" s="169">
        <f>'2-Performance'!E77</f>
        <v>0</v>
      </c>
      <c r="N72" s="120" t="e">
        <f t="shared" si="30"/>
        <v>#DIV/0!</v>
      </c>
    </row>
    <row r="73" spans="1:14">
      <c r="A73" s="5" t="str">
        <f>'1-Population'!C67</f>
        <v>Fam RRH 5</v>
      </c>
      <c r="B73" s="189"/>
      <c r="C73" s="189"/>
      <c r="D73" s="189"/>
      <c r="E73" s="189"/>
      <c r="F73" s="189"/>
      <c r="G73" s="189"/>
      <c r="H73" s="122">
        <f t="shared" si="27"/>
        <v>0</v>
      </c>
      <c r="I73" s="56">
        <f>'2-Performance'!B78</f>
        <v>0</v>
      </c>
      <c r="J73" s="7" t="e">
        <f t="shared" si="28"/>
        <v>#DIV/0!</v>
      </c>
      <c r="K73" s="56">
        <f>'2-Performance'!D78</f>
        <v>0</v>
      </c>
      <c r="L73" s="7" t="e">
        <f t="shared" si="29"/>
        <v>#DIV/0!</v>
      </c>
      <c r="M73" s="56">
        <f>'2-Performance'!E78</f>
        <v>0</v>
      </c>
      <c r="N73" s="120" t="e">
        <f t="shared" si="30"/>
        <v>#DIV/0!</v>
      </c>
    </row>
    <row r="74" spans="1:14">
      <c r="A74" s="5" t="str">
        <f>'1-Population'!C68</f>
        <v>Fam RRH 6</v>
      </c>
      <c r="B74" s="189"/>
      <c r="C74" s="189"/>
      <c r="D74" s="189"/>
      <c r="E74" s="189"/>
      <c r="F74" s="189"/>
      <c r="G74" s="189"/>
      <c r="H74" s="122">
        <f t="shared" si="27"/>
        <v>0</v>
      </c>
      <c r="I74" s="56">
        <f>'2-Performance'!B79</f>
        <v>0</v>
      </c>
      <c r="J74" s="7" t="e">
        <f t="shared" si="28"/>
        <v>#DIV/0!</v>
      </c>
      <c r="K74" s="56">
        <f>'2-Performance'!D79</f>
        <v>0</v>
      </c>
      <c r="L74" s="7" t="e">
        <f t="shared" si="29"/>
        <v>#DIV/0!</v>
      </c>
      <c r="M74" s="56">
        <f>'2-Performance'!E79</f>
        <v>0</v>
      </c>
      <c r="N74" s="120" t="e">
        <f t="shared" si="30"/>
        <v>#DIV/0!</v>
      </c>
    </row>
    <row r="75" spans="1:14">
      <c r="A75" s="5" t="str">
        <f>'1-Population'!C69</f>
        <v>Fam RRH 7</v>
      </c>
      <c r="B75" s="189"/>
      <c r="C75" s="189"/>
      <c r="D75" s="189"/>
      <c r="E75" s="189"/>
      <c r="F75" s="189"/>
      <c r="G75" s="189"/>
      <c r="H75" s="122">
        <f t="shared" si="27"/>
        <v>0</v>
      </c>
      <c r="I75" s="56">
        <f>'2-Performance'!B80</f>
        <v>0</v>
      </c>
      <c r="J75" s="7" t="e">
        <f t="shared" si="28"/>
        <v>#DIV/0!</v>
      </c>
      <c r="K75" s="56">
        <f>'2-Performance'!D80</f>
        <v>0</v>
      </c>
      <c r="L75" s="7" t="e">
        <f t="shared" si="29"/>
        <v>#DIV/0!</v>
      </c>
      <c r="M75" s="56">
        <f>'2-Performance'!E80</f>
        <v>0</v>
      </c>
      <c r="N75" s="120" t="e">
        <f t="shared" si="30"/>
        <v>#DIV/0!</v>
      </c>
    </row>
    <row r="76" spans="1:14">
      <c r="A76" s="5" t="str">
        <f>'1-Population'!C70</f>
        <v>Fam RRH 8</v>
      </c>
      <c r="B76" s="189"/>
      <c r="C76" s="189"/>
      <c r="D76" s="189"/>
      <c r="E76" s="189"/>
      <c r="F76" s="189"/>
      <c r="G76" s="189"/>
      <c r="H76" s="122">
        <f t="shared" si="27"/>
        <v>0</v>
      </c>
      <c r="I76" s="56">
        <f>'2-Performance'!B81</f>
        <v>0</v>
      </c>
      <c r="J76" s="7" t="e">
        <f t="shared" si="28"/>
        <v>#DIV/0!</v>
      </c>
      <c r="K76" s="56">
        <f>'2-Performance'!D81</f>
        <v>0</v>
      </c>
      <c r="L76" s="7" t="e">
        <f t="shared" si="29"/>
        <v>#DIV/0!</v>
      </c>
      <c r="M76" s="56">
        <f>'2-Performance'!E81</f>
        <v>0</v>
      </c>
      <c r="N76" s="120" t="e">
        <f t="shared" si="30"/>
        <v>#DIV/0!</v>
      </c>
    </row>
    <row r="77" spans="1:14" ht="15.75" thickBot="1">
      <c r="A77" s="352" t="s">
        <v>279</v>
      </c>
      <c r="B77" s="353">
        <f>SUM(B69:B76)</f>
        <v>0</v>
      </c>
      <c r="C77" s="353">
        <f t="shared" ref="C77:G77" si="31">SUM(C69:C76)</f>
        <v>0</v>
      </c>
      <c r="D77" s="353">
        <f t="shared" si="31"/>
        <v>0</v>
      </c>
      <c r="E77" s="353">
        <f t="shared" si="31"/>
        <v>0</v>
      </c>
      <c r="F77" s="353">
        <f t="shared" si="31"/>
        <v>0</v>
      </c>
      <c r="G77" s="353">
        <f t="shared" si="31"/>
        <v>0</v>
      </c>
      <c r="H77" s="354">
        <f>SUM(H69:H76)</f>
        <v>0</v>
      </c>
      <c r="I77" s="355">
        <f>'2-Performance'!B185</f>
        <v>0</v>
      </c>
      <c r="J77" s="354" t="e">
        <f>+H77/I77</f>
        <v>#DIV/0!</v>
      </c>
      <c r="K77" s="355">
        <f>'2-Performance'!D185</f>
        <v>0</v>
      </c>
      <c r="L77" s="354" t="e">
        <f>+H77/K77</f>
        <v>#DIV/0!</v>
      </c>
      <c r="M77" s="355">
        <f>'2-Performance'!F185</f>
        <v>0</v>
      </c>
      <c r="N77" s="357" t="e">
        <f t="shared" si="30"/>
        <v>#DIV/0!</v>
      </c>
    </row>
    <row r="78" spans="1:14" ht="15.75" thickTop="1"/>
    <row r="79" spans="1:14" ht="15.75" thickBot="1">
      <c r="A79" s="274" t="s">
        <v>251</v>
      </c>
      <c r="B79" s="275"/>
      <c r="C79" s="275"/>
      <c r="D79" s="275"/>
      <c r="E79" s="275"/>
      <c r="F79" s="275"/>
      <c r="G79" s="275"/>
      <c r="H79" s="275"/>
      <c r="I79" s="275"/>
      <c r="J79" s="275"/>
      <c r="K79" s="275"/>
      <c r="L79" s="275"/>
      <c r="M79" s="275"/>
      <c r="N79" s="275"/>
    </row>
    <row r="80" spans="1:14" ht="45.75" thickTop="1">
      <c r="A80" s="132" t="s">
        <v>265</v>
      </c>
      <c r="B80" s="190" t="s">
        <v>283</v>
      </c>
      <c r="C80" s="190" t="str">
        <f t="shared" ref="C80:G80" si="32">C68</f>
        <v>ESG Funds</v>
      </c>
      <c r="D80" s="190" t="str">
        <f t="shared" si="32"/>
        <v>CDBG/ HOME</v>
      </c>
      <c r="E80" s="190" t="str">
        <f t="shared" si="32"/>
        <v>City/State</v>
      </c>
      <c r="F80" s="190" t="str">
        <f t="shared" si="32"/>
        <v>Private Foundations</v>
      </c>
      <c r="G80" s="190" t="str">
        <f t="shared" si="32"/>
        <v>Other</v>
      </c>
      <c r="H80" s="348" t="s">
        <v>271</v>
      </c>
      <c r="I80" s="349" t="s">
        <v>272</v>
      </c>
      <c r="J80" s="350" t="s">
        <v>273</v>
      </c>
      <c r="K80" s="349" t="s">
        <v>274</v>
      </c>
      <c r="L80" s="350" t="s">
        <v>275</v>
      </c>
      <c r="M80" s="349" t="s">
        <v>276</v>
      </c>
      <c r="N80" s="351" t="s">
        <v>277</v>
      </c>
    </row>
    <row r="81" spans="1:14">
      <c r="A81" s="5" t="str">
        <f>'1-Population'!F46</f>
        <v>Sing SO 1</v>
      </c>
      <c r="B81" s="189"/>
      <c r="C81" s="189"/>
      <c r="D81" s="189"/>
      <c r="E81" s="189"/>
      <c r="F81" s="189"/>
      <c r="G81" s="189"/>
      <c r="H81" s="122">
        <f>SUM(B81:G81)</f>
        <v>0</v>
      </c>
      <c r="I81" s="56">
        <f>'2-Performance'!B86</f>
        <v>0</v>
      </c>
      <c r="J81" s="7" t="e">
        <f>+H81/I81</f>
        <v>#DIV/0!</v>
      </c>
      <c r="K81" s="56">
        <f>-'2-Performance'!D86</f>
        <v>0</v>
      </c>
      <c r="L81" s="7" t="e">
        <f>+H81/K81</f>
        <v>#DIV/0!</v>
      </c>
      <c r="M81" s="56">
        <f>-'2-Performance'!E86</f>
        <v>0</v>
      </c>
      <c r="N81" s="120" t="e">
        <f>+H81/M81</f>
        <v>#DIV/0!</v>
      </c>
    </row>
    <row r="82" spans="1:14">
      <c r="A82" s="5" t="str">
        <f>'1-Population'!F47</f>
        <v>Sing SO 2</v>
      </c>
      <c r="B82" s="189"/>
      <c r="C82" s="189"/>
      <c r="D82" s="189"/>
      <c r="E82" s="189"/>
      <c r="F82" s="189"/>
      <c r="G82" s="189"/>
      <c r="H82" s="122">
        <f t="shared" ref="H82:H88" si="33">SUM(B82:G82)</f>
        <v>0</v>
      </c>
      <c r="I82" s="56">
        <f>'2-Performance'!B87</f>
        <v>0</v>
      </c>
      <c r="J82" s="7" t="e">
        <f t="shared" ref="J82:J88" si="34">+H82/I82</f>
        <v>#DIV/0!</v>
      </c>
      <c r="K82" s="56">
        <f>-'2-Performance'!D87</f>
        <v>0</v>
      </c>
      <c r="L82" s="7" t="e">
        <f t="shared" ref="L82:L89" si="35">+H82/K82</f>
        <v>#DIV/0!</v>
      </c>
      <c r="M82" s="56">
        <f>-'2-Performance'!E87</f>
        <v>0</v>
      </c>
      <c r="N82" s="120" t="e">
        <f t="shared" ref="N82:N89" si="36">+H82/M82</f>
        <v>#DIV/0!</v>
      </c>
    </row>
    <row r="83" spans="1:14">
      <c r="A83" s="5" t="str">
        <f>'1-Population'!F48</f>
        <v>Sing SO 3</v>
      </c>
      <c r="B83" s="189"/>
      <c r="C83" s="189"/>
      <c r="D83" s="189"/>
      <c r="E83" s="189"/>
      <c r="F83" s="189"/>
      <c r="G83" s="189"/>
      <c r="H83" s="122">
        <f t="shared" si="33"/>
        <v>0</v>
      </c>
      <c r="I83" s="56">
        <f>'2-Performance'!B88</f>
        <v>0</v>
      </c>
      <c r="J83" s="7" t="e">
        <f t="shared" si="34"/>
        <v>#DIV/0!</v>
      </c>
      <c r="K83" s="56">
        <f>-'2-Performance'!D88</f>
        <v>0</v>
      </c>
      <c r="L83" s="7" t="e">
        <f t="shared" si="35"/>
        <v>#DIV/0!</v>
      </c>
      <c r="M83" s="56">
        <f>-'2-Performance'!E88</f>
        <v>0</v>
      </c>
      <c r="N83" s="120" t="e">
        <f t="shared" si="36"/>
        <v>#DIV/0!</v>
      </c>
    </row>
    <row r="84" spans="1:14">
      <c r="A84" s="5" t="str">
        <f>'1-Population'!F49</f>
        <v>Sing SO 4</v>
      </c>
      <c r="B84" s="189"/>
      <c r="C84" s="189"/>
      <c r="D84" s="189"/>
      <c r="E84" s="189"/>
      <c r="F84" s="189"/>
      <c r="G84" s="189"/>
      <c r="H84" s="122">
        <f t="shared" si="33"/>
        <v>0</v>
      </c>
      <c r="I84" s="56">
        <f>'2-Performance'!B89</f>
        <v>0</v>
      </c>
      <c r="J84" s="7" t="e">
        <f t="shared" si="34"/>
        <v>#DIV/0!</v>
      </c>
      <c r="K84" s="56">
        <f>-'2-Performance'!D89</f>
        <v>0</v>
      </c>
      <c r="L84" s="7" t="e">
        <f t="shared" si="35"/>
        <v>#DIV/0!</v>
      </c>
      <c r="M84" s="56">
        <f>-'2-Performance'!E89</f>
        <v>0</v>
      </c>
      <c r="N84" s="120" t="e">
        <f t="shared" si="36"/>
        <v>#DIV/0!</v>
      </c>
    </row>
    <row r="85" spans="1:14">
      <c r="A85" s="5" t="str">
        <f>'1-Population'!F50</f>
        <v>Sing SO 5</v>
      </c>
      <c r="B85" s="189"/>
      <c r="C85" s="189"/>
      <c r="D85" s="189"/>
      <c r="E85" s="189"/>
      <c r="F85" s="189"/>
      <c r="G85" s="189"/>
      <c r="H85" s="122">
        <f t="shared" si="33"/>
        <v>0</v>
      </c>
      <c r="I85" s="56">
        <f>'2-Performance'!B90</f>
        <v>0</v>
      </c>
      <c r="J85" s="7" t="e">
        <f t="shared" si="34"/>
        <v>#DIV/0!</v>
      </c>
      <c r="K85" s="56">
        <f>-'2-Performance'!D90</f>
        <v>0</v>
      </c>
      <c r="L85" s="7" t="e">
        <f t="shared" si="35"/>
        <v>#DIV/0!</v>
      </c>
      <c r="M85" s="56">
        <f>-'2-Performance'!E90</f>
        <v>0</v>
      </c>
      <c r="N85" s="120" t="e">
        <f t="shared" si="36"/>
        <v>#DIV/0!</v>
      </c>
    </row>
    <row r="86" spans="1:14">
      <c r="A86" s="5" t="str">
        <f>'1-Population'!F51</f>
        <v>Sing SO 6</v>
      </c>
      <c r="B86" s="189"/>
      <c r="C86" s="189"/>
      <c r="D86" s="189"/>
      <c r="E86" s="189"/>
      <c r="F86" s="189"/>
      <c r="G86" s="189"/>
      <c r="H86" s="122">
        <f t="shared" si="33"/>
        <v>0</v>
      </c>
      <c r="I86" s="56">
        <f>'2-Performance'!B91</f>
        <v>0</v>
      </c>
      <c r="J86" s="7" t="e">
        <f t="shared" si="34"/>
        <v>#DIV/0!</v>
      </c>
      <c r="K86" s="56">
        <f>-'2-Performance'!D91</f>
        <v>0</v>
      </c>
      <c r="L86" s="7" t="e">
        <f t="shared" si="35"/>
        <v>#DIV/0!</v>
      </c>
      <c r="M86" s="56">
        <f>-'2-Performance'!E91</f>
        <v>0</v>
      </c>
      <c r="N86" s="120" t="e">
        <f t="shared" si="36"/>
        <v>#DIV/0!</v>
      </c>
    </row>
    <row r="87" spans="1:14">
      <c r="A87" s="5" t="str">
        <f>'1-Population'!F52</f>
        <v>Sing SO 7</v>
      </c>
      <c r="B87" s="189"/>
      <c r="C87" s="189"/>
      <c r="D87" s="189"/>
      <c r="E87" s="189"/>
      <c r="F87" s="189"/>
      <c r="G87" s="189"/>
      <c r="H87" s="122">
        <f t="shared" si="33"/>
        <v>0</v>
      </c>
      <c r="I87" s="56">
        <f>'2-Performance'!B92</f>
        <v>0</v>
      </c>
      <c r="J87" s="7" t="e">
        <f t="shared" si="34"/>
        <v>#DIV/0!</v>
      </c>
      <c r="K87" s="56">
        <f>-'2-Performance'!D92</f>
        <v>0</v>
      </c>
      <c r="L87" s="7" t="e">
        <f t="shared" si="35"/>
        <v>#DIV/0!</v>
      </c>
      <c r="M87" s="56">
        <f>-'2-Performance'!E92</f>
        <v>0</v>
      </c>
      <c r="N87" s="120" t="e">
        <f t="shared" si="36"/>
        <v>#DIV/0!</v>
      </c>
    </row>
    <row r="88" spans="1:14">
      <c r="A88" s="5" t="str">
        <f>'1-Population'!F53</f>
        <v>Sing SO 8</v>
      </c>
      <c r="B88" s="189"/>
      <c r="C88" s="189"/>
      <c r="D88" s="189"/>
      <c r="E88" s="189"/>
      <c r="F88" s="189"/>
      <c r="G88" s="189"/>
      <c r="H88" s="122">
        <f t="shared" si="33"/>
        <v>0</v>
      </c>
      <c r="I88" s="56">
        <f>'2-Performance'!B93</f>
        <v>0</v>
      </c>
      <c r="J88" s="7" t="e">
        <f t="shared" si="34"/>
        <v>#DIV/0!</v>
      </c>
      <c r="K88" s="56">
        <f>-'2-Performance'!D93</f>
        <v>0</v>
      </c>
      <c r="L88" s="7" t="e">
        <f t="shared" si="35"/>
        <v>#DIV/0!</v>
      </c>
      <c r="M88" s="56">
        <f>-'2-Performance'!E93</f>
        <v>0</v>
      </c>
      <c r="N88" s="120" t="e">
        <f t="shared" si="36"/>
        <v>#DIV/0!</v>
      </c>
    </row>
    <row r="89" spans="1:14" ht="15.75" thickBot="1">
      <c r="A89" s="352" t="s">
        <v>279</v>
      </c>
      <c r="B89" s="353">
        <f>SUM(B81:B88)</f>
        <v>0</v>
      </c>
      <c r="C89" s="353">
        <f t="shared" ref="C89:F89" si="37">SUM(C81:C88)</f>
        <v>0</v>
      </c>
      <c r="D89" s="353">
        <f t="shared" si="37"/>
        <v>0</v>
      </c>
      <c r="E89" s="353">
        <f t="shared" si="37"/>
        <v>0</v>
      </c>
      <c r="F89" s="353">
        <f t="shared" si="37"/>
        <v>0</v>
      </c>
      <c r="G89" s="353">
        <f>SUM(G81:G88)</f>
        <v>0</v>
      </c>
      <c r="H89" s="354">
        <f>SUM(H81:H88)</f>
        <v>0</v>
      </c>
      <c r="I89" s="355">
        <f>'2-Performance'!B188</f>
        <v>0</v>
      </c>
      <c r="J89" s="354" t="e">
        <f>+H89/I89</f>
        <v>#DIV/0!</v>
      </c>
      <c r="K89" s="355">
        <f>'2-Performance'!D188</f>
        <v>0</v>
      </c>
      <c r="L89" s="354" t="e">
        <f t="shared" si="35"/>
        <v>#DIV/0!</v>
      </c>
      <c r="M89" s="355">
        <f>'2-Performance'!F188</f>
        <v>0</v>
      </c>
      <c r="N89" s="357" t="e">
        <f t="shared" si="36"/>
        <v>#DIV/0!</v>
      </c>
    </row>
    <row r="90" spans="1:14" ht="16.5" thickTop="1" thickBot="1">
      <c r="H90" s="6"/>
    </row>
    <row r="91" spans="1:14" ht="45.75" thickTop="1">
      <c r="A91" s="132" t="s">
        <v>280</v>
      </c>
      <c r="B91" s="190" t="str">
        <f>B80</f>
        <v>CABHI/ GBHI</v>
      </c>
      <c r="C91" s="190" t="str">
        <f t="shared" ref="C91:G91" si="38">C80</f>
        <v>ESG Funds</v>
      </c>
      <c r="D91" s="190" t="str">
        <f t="shared" si="38"/>
        <v>CDBG/ HOME</v>
      </c>
      <c r="E91" s="190" t="str">
        <f t="shared" si="38"/>
        <v>City/State</v>
      </c>
      <c r="F91" s="190" t="str">
        <f t="shared" si="38"/>
        <v>Private Foundations</v>
      </c>
      <c r="G91" s="190" t="str">
        <f t="shared" si="38"/>
        <v>Other</v>
      </c>
      <c r="H91" s="348" t="s">
        <v>271</v>
      </c>
      <c r="I91" s="349" t="s">
        <v>272</v>
      </c>
      <c r="J91" s="350" t="s">
        <v>273</v>
      </c>
      <c r="K91" s="349" t="s">
        <v>274</v>
      </c>
      <c r="L91" s="350" t="s">
        <v>275</v>
      </c>
      <c r="M91" s="349" t="s">
        <v>276</v>
      </c>
      <c r="N91" s="351" t="s">
        <v>277</v>
      </c>
    </row>
    <row r="92" spans="1:14">
      <c r="A92" s="5" t="str">
        <f>'1-Population'!H46</f>
        <v>Fam SO 1</v>
      </c>
      <c r="B92" s="189"/>
      <c r="C92" s="189"/>
      <c r="D92" s="189"/>
      <c r="E92" s="189"/>
      <c r="F92" s="189"/>
      <c r="G92" s="189"/>
      <c r="H92" s="122">
        <f>SUM(B92:G92)</f>
        <v>0</v>
      </c>
      <c r="I92" s="133">
        <f>'2-Performance'!B97</f>
        <v>0</v>
      </c>
      <c r="J92" s="7" t="e">
        <f>+H92/I92</f>
        <v>#DIV/0!</v>
      </c>
      <c r="K92" s="56">
        <f>'2-Performance'!D97</f>
        <v>0</v>
      </c>
      <c r="L92" s="7" t="e">
        <f>+H92/K92</f>
        <v>#DIV/0!</v>
      </c>
      <c r="M92" s="56">
        <f>'2-Performance'!E97</f>
        <v>0</v>
      </c>
      <c r="N92" s="120" t="e">
        <f>+H92/M92</f>
        <v>#DIV/0!</v>
      </c>
    </row>
    <row r="93" spans="1:14">
      <c r="A93" s="5" t="str">
        <f>'1-Population'!H47</f>
        <v>Fam SO 2</v>
      </c>
      <c r="B93" s="189"/>
      <c r="C93" s="189"/>
      <c r="D93" s="189"/>
      <c r="E93" s="189"/>
      <c r="F93" s="189"/>
      <c r="G93" s="189"/>
      <c r="H93" s="122">
        <f t="shared" ref="H93:H99" si="39">SUM(B93:G93)</f>
        <v>0</v>
      </c>
      <c r="I93" s="133">
        <f>'2-Performance'!B98</f>
        <v>0</v>
      </c>
      <c r="J93" s="7" t="e">
        <f t="shared" ref="J93:J99" si="40">+H93/I93</f>
        <v>#DIV/0!</v>
      </c>
      <c r="K93" s="56">
        <f>'2-Performance'!D98</f>
        <v>0</v>
      </c>
      <c r="L93" s="7" t="e">
        <f t="shared" ref="L93:L100" si="41">+H93/K93</f>
        <v>#DIV/0!</v>
      </c>
      <c r="M93" s="56">
        <f>'2-Performance'!E98</f>
        <v>0</v>
      </c>
      <c r="N93" s="120" t="e">
        <f t="shared" ref="N93:N100" si="42">+H93/M93</f>
        <v>#DIV/0!</v>
      </c>
    </row>
    <row r="94" spans="1:14">
      <c r="A94" s="5" t="str">
        <f>'1-Population'!H48</f>
        <v>Fam SO 3</v>
      </c>
      <c r="B94" s="189"/>
      <c r="C94" s="189"/>
      <c r="D94" s="189"/>
      <c r="E94" s="189"/>
      <c r="F94" s="189"/>
      <c r="G94" s="189"/>
      <c r="H94" s="122">
        <f t="shared" si="39"/>
        <v>0</v>
      </c>
      <c r="I94" s="133">
        <f>'2-Performance'!B99</f>
        <v>0</v>
      </c>
      <c r="J94" s="7" t="e">
        <f t="shared" si="40"/>
        <v>#DIV/0!</v>
      </c>
      <c r="K94" s="56">
        <f>'2-Performance'!D99</f>
        <v>0</v>
      </c>
      <c r="L94" s="7" t="e">
        <f t="shared" si="41"/>
        <v>#DIV/0!</v>
      </c>
      <c r="M94" s="56">
        <f>'2-Performance'!E99</f>
        <v>0</v>
      </c>
      <c r="N94" s="120" t="e">
        <f t="shared" si="42"/>
        <v>#DIV/0!</v>
      </c>
    </row>
    <row r="95" spans="1:14">
      <c r="A95" s="5" t="str">
        <f>'1-Population'!H49</f>
        <v>Fam SO 4</v>
      </c>
      <c r="B95" s="189"/>
      <c r="C95" s="189"/>
      <c r="D95" s="189"/>
      <c r="E95" s="189"/>
      <c r="F95" s="189"/>
      <c r="G95" s="189"/>
      <c r="H95" s="122">
        <f t="shared" si="39"/>
        <v>0</v>
      </c>
      <c r="I95" s="133">
        <f>'2-Performance'!B100</f>
        <v>0</v>
      </c>
      <c r="J95" s="7" t="e">
        <f t="shared" si="40"/>
        <v>#DIV/0!</v>
      </c>
      <c r="K95" s="56">
        <f>'2-Performance'!D100</f>
        <v>0</v>
      </c>
      <c r="L95" s="7" t="e">
        <f t="shared" si="41"/>
        <v>#DIV/0!</v>
      </c>
      <c r="M95" s="56">
        <f>'2-Performance'!E100</f>
        <v>0</v>
      </c>
      <c r="N95" s="120" t="e">
        <f t="shared" si="42"/>
        <v>#DIV/0!</v>
      </c>
    </row>
    <row r="96" spans="1:14">
      <c r="A96" s="5" t="str">
        <f>'1-Population'!H50</f>
        <v>Fam SO 5</v>
      </c>
      <c r="B96" s="189"/>
      <c r="C96" s="189"/>
      <c r="D96" s="189"/>
      <c r="E96" s="189"/>
      <c r="F96" s="189"/>
      <c r="G96" s="189"/>
      <c r="H96" s="122">
        <f t="shared" si="39"/>
        <v>0</v>
      </c>
      <c r="I96" s="133">
        <f>'2-Performance'!B101</f>
        <v>0</v>
      </c>
      <c r="J96" s="7" t="e">
        <f t="shared" si="40"/>
        <v>#DIV/0!</v>
      </c>
      <c r="K96" s="56">
        <f>'2-Performance'!D101</f>
        <v>0</v>
      </c>
      <c r="L96" s="7" t="e">
        <f t="shared" si="41"/>
        <v>#DIV/0!</v>
      </c>
      <c r="M96" s="56">
        <f>'2-Performance'!E101</f>
        <v>0</v>
      </c>
      <c r="N96" s="120" t="e">
        <f t="shared" si="42"/>
        <v>#DIV/0!</v>
      </c>
    </row>
    <row r="97" spans="1:14">
      <c r="A97" s="5" t="str">
        <f>'1-Population'!H51</f>
        <v>Fam SO 6</v>
      </c>
      <c r="B97" s="189"/>
      <c r="C97" s="189"/>
      <c r="D97" s="189"/>
      <c r="E97" s="189"/>
      <c r="F97" s="189"/>
      <c r="G97" s="189"/>
      <c r="H97" s="122">
        <f t="shared" si="39"/>
        <v>0</v>
      </c>
      <c r="I97" s="133">
        <f>'2-Performance'!B102</f>
        <v>0</v>
      </c>
      <c r="J97" s="7" t="e">
        <f t="shared" si="40"/>
        <v>#DIV/0!</v>
      </c>
      <c r="K97" s="56">
        <f>'2-Performance'!D102</f>
        <v>0</v>
      </c>
      <c r="L97" s="7" t="e">
        <f t="shared" si="41"/>
        <v>#DIV/0!</v>
      </c>
      <c r="M97" s="56">
        <f>'2-Performance'!E102</f>
        <v>0</v>
      </c>
      <c r="N97" s="120" t="e">
        <f t="shared" si="42"/>
        <v>#DIV/0!</v>
      </c>
    </row>
    <row r="98" spans="1:14">
      <c r="A98" s="5" t="str">
        <f>'1-Population'!H52</f>
        <v>Fam SO 7</v>
      </c>
      <c r="B98" s="189"/>
      <c r="C98" s="189"/>
      <c r="D98" s="189"/>
      <c r="E98" s="189"/>
      <c r="F98" s="189"/>
      <c r="G98" s="189"/>
      <c r="H98" s="122">
        <f t="shared" si="39"/>
        <v>0</v>
      </c>
      <c r="I98" s="133">
        <f>'2-Performance'!B103</f>
        <v>0</v>
      </c>
      <c r="J98" s="7" t="e">
        <f t="shared" si="40"/>
        <v>#DIV/0!</v>
      </c>
      <c r="K98" s="56">
        <f>'2-Performance'!D103</f>
        <v>0</v>
      </c>
      <c r="L98" s="7" t="e">
        <f t="shared" si="41"/>
        <v>#DIV/0!</v>
      </c>
      <c r="M98" s="56">
        <f>'2-Performance'!E103</f>
        <v>0</v>
      </c>
      <c r="N98" s="120" t="e">
        <f t="shared" si="42"/>
        <v>#DIV/0!</v>
      </c>
    </row>
    <row r="99" spans="1:14">
      <c r="A99" s="5" t="str">
        <f>'1-Population'!H53</f>
        <v>Fam SO 8</v>
      </c>
      <c r="B99" s="189"/>
      <c r="C99" s="189"/>
      <c r="D99" s="189"/>
      <c r="E99" s="189"/>
      <c r="F99" s="189"/>
      <c r="G99" s="189"/>
      <c r="H99" s="122">
        <f t="shared" si="39"/>
        <v>0</v>
      </c>
      <c r="I99" s="133">
        <f>'2-Performance'!B104</f>
        <v>0</v>
      </c>
      <c r="J99" s="7" t="e">
        <f t="shared" si="40"/>
        <v>#DIV/0!</v>
      </c>
      <c r="K99" s="56">
        <f>'2-Performance'!D104</f>
        <v>0</v>
      </c>
      <c r="L99" s="7" t="e">
        <f t="shared" si="41"/>
        <v>#DIV/0!</v>
      </c>
      <c r="M99" s="56">
        <f>'2-Performance'!E104</f>
        <v>0</v>
      </c>
      <c r="N99" s="120" t="e">
        <f t="shared" si="42"/>
        <v>#DIV/0!</v>
      </c>
    </row>
    <row r="100" spans="1:14" ht="15.75" thickBot="1">
      <c r="A100" s="352" t="s">
        <v>279</v>
      </c>
      <c r="B100" s="353">
        <f>SUM(B92:B99)</f>
        <v>0</v>
      </c>
      <c r="C100" s="353">
        <f t="shared" ref="C100:G100" si="43">SUM(C92:C99)</f>
        <v>0</v>
      </c>
      <c r="D100" s="353">
        <f t="shared" si="43"/>
        <v>0</v>
      </c>
      <c r="E100" s="353">
        <f t="shared" si="43"/>
        <v>0</v>
      </c>
      <c r="F100" s="353">
        <f t="shared" si="43"/>
        <v>0</v>
      </c>
      <c r="G100" s="353">
        <f t="shared" si="43"/>
        <v>0</v>
      </c>
      <c r="H100" s="354">
        <f>SUM(H92:H99)</f>
        <v>0</v>
      </c>
      <c r="I100" s="355">
        <f>'2-Performance'!B189</f>
        <v>0</v>
      </c>
      <c r="J100" s="354" t="e">
        <f>+H100/I100</f>
        <v>#DIV/0!</v>
      </c>
      <c r="K100" s="355">
        <f>'2-Performance'!D189</f>
        <v>0</v>
      </c>
      <c r="L100" s="354" t="e">
        <f t="shared" si="41"/>
        <v>#DIV/0!</v>
      </c>
      <c r="M100" s="355">
        <f>'2-Performance'!F189</f>
        <v>0</v>
      </c>
      <c r="N100" s="357" t="e">
        <f t="shared" si="42"/>
        <v>#DIV/0!</v>
      </c>
    </row>
    <row r="101" spans="1:14" ht="15.75" thickTop="1"/>
    <row r="102" spans="1:14" ht="15.75" thickBot="1">
      <c r="A102" s="276" t="s">
        <v>284</v>
      </c>
      <c r="B102" s="255"/>
      <c r="C102" s="255"/>
      <c r="D102" s="255"/>
      <c r="E102" s="255"/>
      <c r="F102" s="255"/>
      <c r="G102" s="255"/>
      <c r="H102" s="255"/>
      <c r="I102" s="255"/>
      <c r="J102" s="255"/>
      <c r="K102" s="255"/>
      <c r="L102" s="255"/>
      <c r="M102" s="255"/>
      <c r="N102" s="255"/>
    </row>
    <row r="103" spans="1:14" ht="45.75" thickTop="1">
      <c r="A103" s="132" t="s">
        <v>265</v>
      </c>
      <c r="B103" s="190" t="s">
        <v>282</v>
      </c>
      <c r="C103" s="190" t="s">
        <v>285</v>
      </c>
      <c r="D103" s="190" t="str">
        <f t="shared" ref="D103:F103" si="44">D91</f>
        <v>CDBG/ HOME</v>
      </c>
      <c r="E103" s="190" t="str">
        <f t="shared" si="44"/>
        <v>City/State</v>
      </c>
      <c r="F103" s="190" t="str">
        <f t="shared" si="44"/>
        <v>Private Foundations</v>
      </c>
      <c r="G103" s="190" t="str">
        <f>G91</f>
        <v>Other</v>
      </c>
      <c r="H103" s="348" t="s">
        <v>271</v>
      </c>
      <c r="I103" s="349" t="s">
        <v>272</v>
      </c>
      <c r="J103" s="351" t="s">
        <v>273</v>
      </c>
    </row>
    <row r="104" spans="1:14">
      <c r="A104" s="5" t="str">
        <f>'1-Population'!F55</f>
        <v>Sing PSH 1</v>
      </c>
      <c r="B104" s="189"/>
      <c r="C104" s="189"/>
      <c r="D104" s="189"/>
      <c r="E104" s="189"/>
      <c r="F104" s="189"/>
      <c r="G104" s="189"/>
      <c r="H104" s="122">
        <f>SUM(B104:G104)</f>
        <v>0</v>
      </c>
      <c r="I104" s="56">
        <f>'2-Performance'!B109</f>
        <v>0</v>
      </c>
      <c r="J104" s="120" t="e">
        <f>+H104/I104</f>
        <v>#DIV/0!</v>
      </c>
    </row>
    <row r="105" spans="1:14">
      <c r="A105" s="5" t="str">
        <f>'1-Population'!F56</f>
        <v>Sing PSH 2</v>
      </c>
      <c r="B105" s="189"/>
      <c r="C105" s="189"/>
      <c r="D105" s="189"/>
      <c r="E105" s="189"/>
      <c r="F105" s="189"/>
      <c r="G105" s="189"/>
      <c r="H105" s="122">
        <f t="shared" ref="H105:H111" si="45">SUM(B105:G105)</f>
        <v>0</v>
      </c>
      <c r="I105" s="56">
        <f>'2-Performance'!B110</f>
        <v>0</v>
      </c>
      <c r="J105" s="120" t="e">
        <f>+H105/I105</f>
        <v>#DIV/0!</v>
      </c>
    </row>
    <row r="106" spans="1:14">
      <c r="A106" s="5" t="str">
        <f>'1-Population'!F57</f>
        <v>Sing PSH 3</v>
      </c>
      <c r="B106" s="189"/>
      <c r="C106" s="189"/>
      <c r="D106" s="189"/>
      <c r="E106" s="189"/>
      <c r="F106" s="189"/>
      <c r="G106" s="189"/>
      <c r="H106" s="122">
        <f t="shared" si="45"/>
        <v>0</v>
      </c>
      <c r="I106" s="56">
        <f>'2-Performance'!B111</f>
        <v>0</v>
      </c>
      <c r="J106" s="120" t="e">
        <f t="shared" ref="J106:J111" si="46">+H106/I106</f>
        <v>#DIV/0!</v>
      </c>
    </row>
    <row r="107" spans="1:14">
      <c r="A107" s="5" t="str">
        <f>'1-Population'!F58</f>
        <v>Sing PSH 4</v>
      </c>
      <c r="B107" s="189"/>
      <c r="C107" s="189"/>
      <c r="D107" s="189"/>
      <c r="E107" s="189"/>
      <c r="F107" s="189"/>
      <c r="G107" s="189"/>
      <c r="H107" s="122">
        <f t="shared" si="45"/>
        <v>0</v>
      </c>
      <c r="I107" s="56">
        <f>'2-Performance'!B112</f>
        <v>0</v>
      </c>
      <c r="J107" s="120" t="e">
        <f t="shared" si="46"/>
        <v>#DIV/0!</v>
      </c>
    </row>
    <row r="108" spans="1:14">
      <c r="A108" s="5" t="str">
        <f>'1-Population'!F59</f>
        <v>Sing PSH 5</v>
      </c>
      <c r="B108" s="189"/>
      <c r="C108" s="189"/>
      <c r="D108" s="189"/>
      <c r="E108" s="189"/>
      <c r="F108" s="189"/>
      <c r="G108" s="189"/>
      <c r="H108" s="122">
        <f t="shared" si="45"/>
        <v>0</v>
      </c>
      <c r="I108" s="56">
        <f>'2-Performance'!B113</f>
        <v>0</v>
      </c>
      <c r="J108" s="120" t="e">
        <f t="shared" si="46"/>
        <v>#DIV/0!</v>
      </c>
    </row>
    <row r="109" spans="1:14">
      <c r="A109" s="5" t="str">
        <f>'1-Population'!F60</f>
        <v>Sing PSH 6</v>
      </c>
      <c r="B109" s="189"/>
      <c r="C109" s="189"/>
      <c r="D109" s="189"/>
      <c r="E109" s="189"/>
      <c r="F109" s="189"/>
      <c r="G109" s="189"/>
      <c r="H109" s="122">
        <f t="shared" si="45"/>
        <v>0</v>
      </c>
      <c r="I109" s="56">
        <f>'2-Performance'!B114</f>
        <v>0</v>
      </c>
      <c r="J109" s="120" t="e">
        <f t="shared" si="46"/>
        <v>#DIV/0!</v>
      </c>
    </row>
    <row r="110" spans="1:14">
      <c r="A110" s="5" t="str">
        <f>'1-Population'!F61</f>
        <v>Sing PSH 7</v>
      </c>
      <c r="B110" s="189"/>
      <c r="C110" s="189"/>
      <c r="D110" s="189"/>
      <c r="E110" s="189"/>
      <c r="F110" s="189"/>
      <c r="G110" s="189"/>
      <c r="H110" s="122">
        <f t="shared" si="45"/>
        <v>0</v>
      </c>
      <c r="I110" s="56">
        <f>'2-Performance'!B115</f>
        <v>0</v>
      </c>
      <c r="J110" s="120" t="e">
        <f t="shared" si="46"/>
        <v>#DIV/0!</v>
      </c>
    </row>
    <row r="111" spans="1:14">
      <c r="A111" s="5" t="str">
        <f>'1-Population'!F62</f>
        <v>Sing PSH 8</v>
      </c>
      <c r="B111" s="189"/>
      <c r="C111" s="189"/>
      <c r="D111" s="189"/>
      <c r="E111" s="189"/>
      <c r="F111" s="189"/>
      <c r="G111" s="189"/>
      <c r="H111" s="122">
        <f t="shared" si="45"/>
        <v>0</v>
      </c>
      <c r="I111" s="56">
        <f>'2-Performance'!B116</f>
        <v>0</v>
      </c>
      <c r="J111" s="120" t="e">
        <f t="shared" si="46"/>
        <v>#DIV/0!</v>
      </c>
    </row>
    <row r="112" spans="1:14" ht="15.75" thickBot="1">
      <c r="A112" s="352" t="s">
        <v>279</v>
      </c>
      <c r="B112" s="353">
        <f>SUM(B104:B111)</f>
        <v>0</v>
      </c>
      <c r="C112" s="353">
        <f t="shared" ref="C112:G112" si="47">SUM(C104:C111)</f>
        <v>0</v>
      </c>
      <c r="D112" s="353">
        <f t="shared" si="47"/>
        <v>0</v>
      </c>
      <c r="E112" s="353">
        <f t="shared" si="47"/>
        <v>0</v>
      </c>
      <c r="F112" s="353">
        <f t="shared" si="47"/>
        <v>0</v>
      </c>
      <c r="G112" s="353">
        <f t="shared" si="47"/>
        <v>0</v>
      </c>
      <c r="H112" s="354">
        <f>SUM(H104:H111)</f>
        <v>0</v>
      </c>
      <c r="I112" s="355">
        <f>'2-Performance'!B192</f>
        <v>0</v>
      </c>
      <c r="J112" s="121" t="e">
        <f>+H112/I112</f>
        <v>#DIV/0!</v>
      </c>
    </row>
    <row r="113" spans="1:11" ht="16.5" thickTop="1" thickBot="1">
      <c r="H113" s="6"/>
      <c r="J113" s="123"/>
    </row>
    <row r="114" spans="1:11" ht="45.75" thickTop="1">
      <c r="A114" s="132" t="s">
        <v>280</v>
      </c>
      <c r="B114" s="190" t="str">
        <f t="shared" ref="B114:G114" si="48">B103</f>
        <v>CoC Funds</v>
      </c>
      <c r="C114" s="190" t="str">
        <f t="shared" si="48"/>
        <v>HUD- VASH</v>
      </c>
      <c r="D114" s="190" t="str">
        <f t="shared" si="48"/>
        <v>CDBG/ HOME</v>
      </c>
      <c r="E114" s="190" t="str">
        <f t="shared" si="48"/>
        <v>City/State</v>
      </c>
      <c r="F114" s="190" t="str">
        <f t="shared" si="48"/>
        <v>Private Foundations</v>
      </c>
      <c r="G114" s="190" t="str">
        <f t="shared" si="48"/>
        <v>Other</v>
      </c>
      <c r="H114" s="348" t="s">
        <v>271</v>
      </c>
      <c r="I114" s="349" t="s">
        <v>272</v>
      </c>
      <c r="J114" s="351" t="s">
        <v>273</v>
      </c>
    </row>
    <row r="115" spans="1:11">
      <c r="A115" s="5" t="str">
        <f>'1-Population'!H55</f>
        <v>Fam PSH 1</v>
      </c>
      <c r="B115" s="189"/>
      <c r="C115" s="189"/>
      <c r="D115" s="189"/>
      <c r="E115" s="189"/>
      <c r="F115" s="189"/>
      <c r="G115" s="189"/>
      <c r="H115" s="122">
        <f>SUM(B115:G115)</f>
        <v>0</v>
      </c>
      <c r="I115" s="56">
        <f>'2-Performance'!B120</f>
        <v>0</v>
      </c>
      <c r="J115" s="120" t="e">
        <f>+H115/I115</f>
        <v>#DIV/0!</v>
      </c>
    </row>
    <row r="116" spans="1:11">
      <c r="A116" s="5" t="str">
        <f>'1-Population'!H56</f>
        <v>Fam PSH 2</v>
      </c>
      <c r="B116" s="189"/>
      <c r="C116" s="189"/>
      <c r="D116" s="189"/>
      <c r="E116" s="189"/>
      <c r="F116" s="189"/>
      <c r="G116" s="189"/>
      <c r="H116" s="122">
        <f t="shared" ref="H116:H122" si="49">SUM(B116:G116)</f>
        <v>0</v>
      </c>
      <c r="I116" s="56">
        <f>'2-Performance'!B121</f>
        <v>0</v>
      </c>
      <c r="J116" s="120" t="e">
        <f t="shared" ref="J116:J123" si="50">+H116/I116</f>
        <v>#DIV/0!</v>
      </c>
    </row>
    <row r="117" spans="1:11">
      <c r="A117" s="5" t="str">
        <f>'1-Population'!H57</f>
        <v>Fam PSH 3</v>
      </c>
      <c r="B117" s="189"/>
      <c r="C117" s="189"/>
      <c r="D117" s="189"/>
      <c r="E117" s="189"/>
      <c r="F117" s="189"/>
      <c r="G117" s="189"/>
      <c r="H117" s="122">
        <f t="shared" si="49"/>
        <v>0</v>
      </c>
      <c r="I117" s="56">
        <f>'2-Performance'!B122</f>
        <v>0</v>
      </c>
      <c r="J117" s="120" t="e">
        <f t="shared" si="50"/>
        <v>#DIV/0!</v>
      </c>
    </row>
    <row r="118" spans="1:11">
      <c r="A118" s="5" t="str">
        <f>'1-Population'!H58</f>
        <v>Fam PSH 4</v>
      </c>
      <c r="B118" s="189"/>
      <c r="C118" s="189"/>
      <c r="D118" s="189"/>
      <c r="E118" s="189"/>
      <c r="F118" s="189"/>
      <c r="G118" s="189"/>
      <c r="H118" s="122">
        <f t="shared" si="49"/>
        <v>0</v>
      </c>
      <c r="I118" s="56">
        <f>'2-Performance'!B123</f>
        <v>0</v>
      </c>
      <c r="J118" s="120" t="e">
        <f t="shared" si="50"/>
        <v>#DIV/0!</v>
      </c>
    </row>
    <row r="119" spans="1:11">
      <c r="A119" s="5" t="str">
        <f>'1-Population'!H59</f>
        <v>Fam PSH 5</v>
      </c>
      <c r="B119" s="189"/>
      <c r="C119" s="189"/>
      <c r="D119" s="189"/>
      <c r="E119" s="189"/>
      <c r="F119" s="189"/>
      <c r="G119" s="189"/>
      <c r="H119" s="122">
        <f t="shared" si="49"/>
        <v>0</v>
      </c>
      <c r="I119" s="56">
        <f>'2-Performance'!B124</f>
        <v>0</v>
      </c>
      <c r="J119" s="120" t="e">
        <f t="shared" si="50"/>
        <v>#DIV/0!</v>
      </c>
    </row>
    <row r="120" spans="1:11">
      <c r="A120" s="5" t="str">
        <f>'1-Population'!H60</f>
        <v>Fam PSH 6</v>
      </c>
      <c r="B120" s="189"/>
      <c r="C120" s="189"/>
      <c r="D120" s="189"/>
      <c r="E120" s="189"/>
      <c r="F120" s="189"/>
      <c r="G120" s="189"/>
      <c r="H120" s="122">
        <f t="shared" si="49"/>
        <v>0</v>
      </c>
      <c r="I120" s="56">
        <f>'2-Performance'!B125</f>
        <v>0</v>
      </c>
      <c r="J120" s="120" t="e">
        <f t="shared" si="50"/>
        <v>#DIV/0!</v>
      </c>
    </row>
    <row r="121" spans="1:11">
      <c r="A121" s="5" t="str">
        <f>'1-Population'!H61</f>
        <v>Fam PSH 7</v>
      </c>
      <c r="B121" s="189"/>
      <c r="C121" s="189"/>
      <c r="D121" s="189"/>
      <c r="E121" s="189"/>
      <c r="F121" s="189"/>
      <c r="G121" s="189"/>
      <c r="H121" s="122">
        <f t="shared" si="49"/>
        <v>0</v>
      </c>
      <c r="I121" s="56">
        <f>'2-Performance'!B126</f>
        <v>0</v>
      </c>
      <c r="J121" s="120" t="e">
        <f t="shared" si="50"/>
        <v>#DIV/0!</v>
      </c>
    </row>
    <row r="122" spans="1:11">
      <c r="A122" s="5" t="str">
        <f>'1-Population'!H62</f>
        <v>Fam PSH 8</v>
      </c>
      <c r="B122" s="189"/>
      <c r="C122" s="189"/>
      <c r="D122" s="189"/>
      <c r="E122" s="189"/>
      <c r="F122" s="189"/>
      <c r="G122" s="189"/>
      <c r="H122" s="122">
        <f t="shared" si="49"/>
        <v>0</v>
      </c>
      <c r="I122" s="56">
        <f>'2-Performance'!B127</f>
        <v>0</v>
      </c>
      <c r="J122" s="120" t="e">
        <f t="shared" si="50"/>
        <v>#DIV/0!</v>
      </c>
    </row>
    <row r="123" spans="1:11" ht="15.75" thickBot="1">
      <c r="A123" s="352" t="s">
        <v>279</v>
      </c>
      <c r="B123" s="353">
        <f>SUM(B115:B122)</f>
        <v>0</v>
      </c>
      <c r="C123" s="353">
        <f t="shared" ref="C123:G123" si="51">SUM(C115:C122)</f>
        <v>0</v>
      </c>
      <c r="D123" s="353">
        <f t="shared" si="51"/>
        <v>0</v>
      </c>
      <c r="E123" s="353">
        <f t="shared" si="51"/>
        <v>0</v>
      </c>
      <c r="F123" s="353">
        <f t="shared" si="51"/>
        <v>0</v>
      </c>
      <c r="G123" s="353">
        <f t="shared" si="51"/>
        <v>0</v>
      </c>
      <c r="H123" s="354">
        <f>SUM(H115:H122)</f>
        <v>0</v>
      </c>
      <c r="I123" s="355">
        <f>'2-Performance'!B193</f>
        <v>0</v>
      </c>
      <c r="J123" s="121" t="e">
        <f t="shared" si="50"/>
        <v>#DIV/0!</v>
      </c>
    </row>
    <row r="124" spans="1:11" ht="15.75" thickTop="1"/>
    <row r="125" spans="1:11">
      <c r="A125" s="57" t="s">
        <v>286</v>
      </c>
      <c r="B125" s="57"/>
      <c r="C125" s="57"/>
      <c r="D125" s="57"/>
      <c r="E125" s="57"/>
      <c r="F125" s="57"/>
      <c r="G125" s="57"/>
    </row>
    <row r="126" spans="1:11">
      <c r="A126" s="231" t="s">
        <v>287</v>
      </c>
      <c r="B126" s="231"/>
      <c r="C126" s="231"/>
      <c r="D126" s="231"/>
      <c r="E126" s="231"/>
      <c r="F126" s="231"/>
      <c r="G126" s="231"/>
      <c r="H126" s="231"/>
      <c r="I126" s="231"/>
      <c r="J126" s="231"/>
      <c r="K126" s="231"/>
    </row>
    <row r="127" spans="1:11">
      <c r="A127" s="231"/>
      <c r="B127" s="231"/>
      <c r="C127" s="231"/>
      <c r="D127" s="231"/>
      <c r="E127" s="231"/>
      <c r="F127" s="231"/>
      <c r="G127" s="231"/>
      <c r="H127" s="231"/>
      <c r="I127" s="231"/>
      <c r="J127" s="231"/>
      <c r="K127" s="231"/>
    </row>
  </sheetData>
  <sheetProtection algorithmName="SHA-512" hashValue="s/smW9goRCXe60uIx4omMyR+YBxxvNv+inRmr1xEn7dBbTeLZYhSpn7XO0peYJ2T5HdRcx3gH0tCd7Stz53ZCw==" saltValue="QiItEtX19riUzkSj950dbA==" spinCount="100000" sheet="1" objects="1" scenarios="1"/>
  <mergeCells count="11">
    <mergeCell ref="A1:N1"/>
    <mergeCell ref="A2:N2"/>
    <mergeCell ref="B3:N4"/>
    <mergeCell ref="A126:K127"/>
    <mergeCell ref="B5:N8"/>
    <mergeCell ref="A10:N10"/>
    <mergeCell ref="A33:N33"/>
    <mergeCell ref="A56:N56"/>
    <mergeCell ref="A79:N79"/>
    <mergeCell ref="A102:N102"/>
    <mergeCell ref="B9:N9"/>
  </mergeCells>
  <phoneticPr fontId="8" type="noConversion"/>
  <conditionalFormatting sqref="H12:H19">
    <cfRule type="cellIs" dxfId="11" priority="11" operator="lessThan">
      <formula>0</formula>
    </cfRule>
    <cfRule type="cellIs" dxfId="10" priority="12" operator="lessThan">
      <formula>100000</formula>
    </cfRule>
  </conditionalFormatting>
  <conditionalFormatting sqref="H23:H30">
    <cfRule type="cellIs" dxfId="9" priority="10" operator="lessThan">
      <formula>100000</formula>
    </cfRule>
  </conditionalFormatting>
  <conditionalFormatting sqref="H35:H42">
    <cfRule type="cellIs" dxfId="8" priority="9" operator="lessThan">
      <formula>100000</formula>
    </cfRule>
  </conditionalFormatting>
  <conditionalFormatting sqref="H46:H53">
    <cfRule type="cellIs" dxfId="7" priority="8" operator="lessThan">
      <formula>100000</formula>
    </cfRule>
  </conditionalFormatting>
  <conditionalFormatting sqref="H58:H65">
    <cfRule type="cellIs" dxfId="6" priority="7" operator="lessThan">
      <formula>100000</formula>
    </cfRule>
  </conditionalFormatting>
  <conditionalFormatting sqref="H69:H76">
    <cfRule type="cellIs" dxfId="5" priority="6" operator="lessThan">
      <formula>100000</formula>
    </cfRule>
  </conditionalFormatting>
  <conditionalFormatting sqref="H81:H88">
    <cfRule type="cellIs" dxfId="4" priority="5" operator="lessThan">
      <formula>100000</formula>
    </cfRule>
  </conditionalFormatting>
  <conditionalFormatting sqref="H92:H99">
    <cfRule type="cellIs" dxfId="3" priority="4" operator="lessThan">
      <formula>100000</formula>
    </cfRule>
  </conditionalFormatting>
  <conditionalFormatting sqref="H104:H111">
    <cfRule type="cellIs" dxfId="2" priority="3" operator="lessThan">
      <formula>100000</formula>
    </cfRule>
  </conditionalFormatting>
  <conditionalFormatting sqref="H115:H122">
    <cfRule type="cellIs" dxfId="1" priority="2" operator="lessThan">
      <formula>100000</formula>
    </cfRule>
  </conditionalFormatting>
  <conditionalFormatting sqref="B9:N9">
    <cfRule type="cellIs" dxfId="0" priority="1" operator="lessThan">
      <formula>0</formula>
    </cfRule>
  </conditionalFormatting>
  <pageMargins left="0.7" right="0.7" top="0.56000000000000005" bottom="0.45" header="0.3" footer="0.3"/>
  <pageSetup scale="51" fitToHeight="3"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24"/>
  <sheetViews>
    <sheetView zoomScaleNormal="100" workbookViewId="0">
      <selection activeCell="M31" sqref="M31"/>
    </sheetView>
  </sheetViews>
  <sheetFormatPr defaultRowHeight="15"/>
  <cols>
    <col min="18" max="18" width="10" customWidth="1"/>
  </cols>
  <sheetData>
    <row r="1" spans="1:15" ht="21">
      <c r="A1" s="241" t="s">
        <v>288</v>
      </c>
      <c r="B1" s="258"/>
      <c r="C1" s="258"/>
      <c r="D1" s="258"/>
      <c r="E1" s="258"/>
      <c r="F1" s="258"/>
      <c r="G1" s="258"/>
      <c r="H1" s="258"/>
      <c r="I1" s="258"/>
      <c r="J1" s="258"/>
      <c r="K1" s="258"/>
      <c r="L1" s="258"/>
      <c r="M1" s="258"/>
      <c r="N1" s="258"/>
    </row>
    <row r="2" spans="1:15">
      <c r="A2" s="231" t="s">
        <v>289</v>
      </c>
      <c r="B2" s="231"/>
      <c r="C2" s="231"/>
      <c r="D2" s="231"/>
      <c r="E2" s="231"/>
      <c r="F2" s="231"/>
      <c r="G2" s="231"/>
      <c r="H2" s="231"/>
      <c r="I2" s="231"/>
      <c r="J2" s="231"/>
      <c r="K2" s="231"/>
      <c r="L2" s="231"/>
      <c r="M2" s="231"/>
      <c r="N2" s="231"/>
      <c r="O2" s="231"/>
    </row>
    <row r="3" spans="1:15">
      <c r="A3" s="231"/>
      <c r="B3" s="231"/>
      <c r="C3" s="231"/>
      <c r="D3" s="231"/>
      <c r="E3" s="231"/>
      <c r="F3" s="231"/>
      <c r="G3" s="231"/>
      <c r="H3" s="231"/>
      <c r="I3" s="231"/>
      <c r="J3" s="231"/>
      <c r="K3" s="231"/>
      <c r="L3" s="231"/>
      <c r="M3" s="231"/>
      <c r="N3" s="231"/>
      <c r="O3" s="231"/>
    </row>
    <row r="4" spans="1:15">
      <c r="A4" s="231"/>
      <c r="B4" s="231"/>
      <c r="C4" s="231"/>
      <c r="D4" s="231"/>
      <c r="E4" s="231"/>
      <c r="F4" s="231"/>
      <c r="G4" s="231"/>
      <c r="H4" s="231"/>
      <c r="I4" s="231"/>
      <c r="J4" s="231"/>
      <c r="K4" s="231"/>
      <c r="L4" s="231"/>
      <c r="M4" s="231"/>
      <c r="N4" s="231"/>
      <c r="O4" s="231"/>
    </row>
    <row r="5" spans="1:15">
      <c r="A5" s="231" t="s">
        <v>290</v>
      </c>
      <c r="B5" s="231"/>
      <c r="C5" s="231"/>
      <c r="D5" s="231"/>
      <c r="E5" s="231"/>
      <c r="F5" s="231"/>
      <c r="G5" s="231"/>
      <c r="H5" s="231"/>
      <c r="I5" s="231"/>
      <c r="J5" s="231"/>
      <c r="K5" s="231"/>
      <c r="L5" s="231"/>
      <c r="M5" s="231"/>
      <c r="N5" s="231"/>
      <c r="O5" s="231"/>
    </row>
    <row r="6" spans="1:15">
      <c r="A6" s="231"/>
      <c r="B6" s="231"/>
      <c r="C6" s="231"/>
      <c r="D6" s="231"/>
      <c r="E6" s="231"/>
      <c r="F6" s="231"/>
      <c r="G6" s="231"/>
      <c r="H6" s="231"/>
      <c r="I6" s="231"/>
      <c r="J6" s="231"/>
      <c r="K6" s="231"/>
      <c r="L6" s="231"/>
      <c r="M6" s="231"/>
      <c r="N6" s="231"/>
      <c r="O6" s="231"/>
    </row>
    <row r="7" spans="1:15">
      <c r="A7" s="278" t="s">
        <v>291</v>
      </c>
      <c r="B7" s="231"/>
      <c r="C7" s="231"/>
      <c r="D7" s="231"/>
      <c r="E7" s="231"/>
      <c r="F7" s="231"/>
      <c r="G7" s="231"/>
      <c r="H7" s="231"/>
      <c r="I7" s="231"/>
      <c r="J7" s="231"/>
      <c r="K7" s="231"/>
      <c r="L7" s="231"/>
      <c r="M7" s="231"/>
      <c r="N7" s="231"/>
      <c r="O7" s="231"/>
    </row>
    <row r="8" spans="1:15">
      <c r="A8" s="231"/>
      <c r="B8" s="231"/>
      <c r="C8" s="231"/>
      <c r="D8" s="231"/>
      <c r="E8" s="231"/>
      <c r="F8" s="231"/>
      <c r="G8" s="231"/>
      <c r="H8" s="231"/>
      <c r="I8" s="231"/>
      <c r="J8" s="231"/>
      <c r="K8" s="231"/>
      <c r="L8" s="231"/>
      <c r="M8" s="231"/>
      <c r="N8" s="231"/>
      <c r="O8" s="231"/>
    </row>
    <row r="9" spans="1:15">
      <c r="A9" s="231"/>
      <c r="B9" s="231"/>
      <c r="C9" s="231"/>
      <c r="D9" s="231"/>
      <c r="E9" s="231"/>
      <c r="F9" s="231"/>
      <c r="G9" s="231"/>
      <c r="H9" s="231"/>
      <c r="I9" s="231"/>
      <c r="J9" s="231"/>
      <c r="K9" s="231"/>
      <c r="L9" s="231"/>
      <c r="M9" s="231"/>
      <c r="N9" s="231"/>
      <c r="O9" s="231"/>
    </row>
    <row r="10" spans="1:15">
      <c r="A10" t="s">
        <v>292</v>
      </c>
    </row>
    <row r="11" spans="1:15">
      <c r="A11" t="s">
        <v>293</v>
      </c>
      <c r="B11" s="9"/>
      <c r="D11" s="1">
        <v>20</v>
      </c>
    </row>
    <row r="12" spans="1:15">
      <c r="A12" t="s">
        <v>294</v>
      </c>
      <c r="D12" s="7">
        <v>40</v>
      </c>
    </row>
    <row r="13" spans="1:15">
      <c r="A13" t="s">
        <v>295</v>
      </c>
      <c r="D13" s="10">
        <v>0.9</v>
      </c>
    </row>
    <row r="14" spans="1:15">
      <c r="A14" t="s">
        <v>296</v>
      </c>
    </row>
    <row r="15" spans="1:15">
      <c r="A15" s="278" t="s">
        <v>297</v>
      </c>
      <c r="B15" s="231"/>
      <c r="C15" s="231"/>
      <c r="D15" s="231"/>
      <c r="E15" s="231"/>
      <c r="F15" s="231"/>
      <c r="G15" s="231"/>
      <c r="H15" s="231"/>
      <c r="I15" s="231"/>
      <c r="J15" s="231"/>
      <c r="K15" s="231"/>
      <c r="L15" s="231"/>
      <c r="M15" s="231"/>
      <c r="N15" s="231"/>
      <c r="O15" s="231"/>
    </row>
    <row r="16" spans="1:15">
      <c r="A16" s="231"/>
      <c r="B16" s="231"/>
      <c r="C16" s="231"/>
      <c r="D16" s="231"/>
      <c r="E16" s="231"/>
      <c r="F16" s="231"/>
      <c r="G16" s="231"/>
      <c r="H16" s="231"/>
      <c r="I16" s="231"/>
      <c r="J16" s="231"/>
      <c r="K16" s="231"/>
      <c r="L16" s="231"/>
      <c r="M16" s="231"/>
      <c r="N16" s="231"/>
      <c r="O16" s="231"/>
    </row>
    <row r="17" spans="1:15">
      <c r="A17" s="231"/>
      <c r="B17" s="231"/>
      <c r="C17" s="231"/>
      <c r="D17" s="231"/>
      <c r="E17" s="231"/>
      <c r="F17" s="231"/>
      <c r="G17" s="231"/>
      <c r="H17" s="231"/>
      <c r="I17" s="231"/>
      <c r="J17" s="231"/>
      <c r="K17" s="231"/>
      <c r="L17" s="231"/>
      <c r="M17" s="231"/>
      <c r="N17" s="231"/>
      <c r="O17" s="231"/>
    </row>
    <row r="18" spans="1:15">
      <c r="A18" t="s">
        <v>298</v>
      </c>
    </row>
    <row r="19" spans="1:15">
      <c r="A19" t="s">
        <v>299</v>
      </c>
    </row>
    <row r="20" spans="1:15">
      <c r="A20" s="279" t="s">
        <v>300</v>
      </c>
      <c r="B20" s="280"/>
      <c r="C20" s="280"/>
      <c r="D20" s="280"/>
      <c r="E20" s="280"/>
      <c r="F20" s="280"/>
      <c r="G20" s="280"/>
      <c r="H20" s="280"/>
      <c r="I20" s="280"/>
      <c r="J20" s="280"/>
      <c r="K20" s="280"/>
      <c r="L20" s="280"/>
      <c r="M20" s="280"/>
      <c r="N20" s="280"/>
      <c r="O20" s="280"/>
    </row>
    <row r="21" spans="1:15">
      <c r="A21" s="280"/>
      <c r="B21" s="280"/>
      <c r="C21" s="280"/>
      <c r="D21" s="280"/>
      <c r="E21" s="280"/>
      <c r="F21" s="280"/>
      <c r="G21" s="280"/>
      <c r="H21" s="280"/>
      <c r="I21" s="280"/>
      <c r="J21" s="280"/>
      <c r="K21" s="280"/>
      <c r="L21" s="280"/>
      <c r="M21" s="280"/>
      <c r="N21" s="280"/>
      <c r="O21" s="280"/>
    </row>
    <row r="22" spans="1:15">
      <c r="A22" s="280"/>
      <c r="B22" s="280"/>
      <c r="C22" s="280"/>
      <c r="D22" s="280"/>
      <c r="E22" s="280"/>
      <c r="F22" s="280"/>
      <c r="G22" s="280"/>
      <c r="H22" s="280"/>
      <c r="I22" s="280"/>
      <c r="J22" s="280"/>
      <c r="K22" s="280"/>
      <c r="L22" s="280"/>
      <c r="M22" s="280"/>
      <c r="N22" s="280"/>
      <c r="O22" s="280"/>
    </row>
    <row r="23" spans="1:15">
      <c r="A23" s="280"/>
      <c r="B23" s="280"/>
      <c r="C23" s="280"/>
      <c r="D23" s="280"/>
      <c r="E23" s="280"/>
      <c r="F23" s="280"/>
      <c r="G23" s="280"/>
      <c r="H23" s="280"/>
      <c r="I23" s="280"/>
      <c r="J23" s="280"/>
      <c r="K23" s="280"/>
      <c r="L23" s="280"/>
      <c r="M23" s="280"/>
      <c r="N23" s="280"/>
      <c r="O23" s="280"/>
    </row>
    <row r="24" spans="1:15">
      <c r="A24" s="280"/>
      <c r="B24" s="280"/>
      <c r="C24" s="280"/>
      <c r="D24" s="280"/>
      <c r="E24" s="280"/>
      <c r="F24" s="280"/>
      <c r="G24" s="280"/>
      <c r="H24" s="280"/>
      <c r="I24" s="280"/>
      <c r="J24" s="280"/>
      <c r="K24" s="280"/>
      <c r="L24" s="280"/>
      <c r="M24" s="280"/>
      <c r="N24" s="280"/>
      <c r="O24" s="280"/>
    </row>
  </sheetData>
  <mergeCells count="6">
    <mergeCell ref="A15:O17"/>
    <mergeCell ref="A20:O24"/>
    <mergeCell ref="A1:N1"/>
    <mergeCell ref="A2:O4"/>
    <mergeCell ref="A5:O6"/>
    <mergeCell ref="A7:O9"/>
  </mergeCells>
  <phoneticPr fontId="8" type="noConversion"/>
  <pageMargins left="0.53" right="0.7" top="0.57999999999999996" bottom="0.75" header="0.3" footer="0.3"/>
  <pageSetup scale="75"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43"/>
  <sheetViews>
    <sheetView topLeftCell="A13" zoomScaleNormal="100" workbookViewId="0">
      <selection activeCell="P11" sqref="P11"/>
    </sheetView>
  </sheetViews>
  <sheetFormatPr defaultRowHeight="15"/>
  <cols>
    <col min="4" max="4" width="13.7109375" customWidth="1"/>
    <col min="5" max="5" width="12" customWidth="1"/>
    <col min="7" max="7" width="10.140625" bestFit="1" customWidth="1"/>
    <col min="8" max="8" width="15.140625" customWidth="1"/>
  </cols>
  <sheetData>
    <row r="1" spans="1:13">
      <c r="A1" s="57" t="s">
        <v>301</v>
      </c>
    </row>
    <row r="3" spans="1:13">
      <c r="A3" s="57" t="s">
        <v>302</v>
      </c>
      <c r="I3" s="2"/>
      <c r="J3" s="2"/>
      <c r="K3" s="2"/>
      <c r="L3" s="2"/>
      <c r="M3" s="2"/>
    </row>
    <row r="4" spans="1:13" ht="15.75" thickBot="1">
      <c r="A4" s="57"/>
    </row>
    <row r="5" spans="1:13" ht="15.75" thickBot="1">
      <c r="A5" s="291" t="s">
        <v>303</v>
      </c>
      <c r="B5" s="134"/>
      <c r="C5" s="135" t="s">
        <v>304</v>
      </c>
      <c r="D5" s="135" t="s">
        <v>305</v>
      </c>
      <c r="E5" s="135" t="s">
        <v>306</v>
      </c>
      <c r="F5" s="135" t="s">
        <v>307</v>
      </c>
      <c r="G5" s="135" t="s">
        <v>308</v>
      </c>
      <c r="H5" s="360" t="s">
        <v>309</v>
      </c>
    </row>
    <row r="6" spans="1:13" ht="15.75" thickBot="1">
      <c r="A6" s="320" t="s">
        <v>189</v>
      </c>
      <c r="B6" s="1"/>
      <c r="C6" s="12" t="s">
        <v>310</v>
      </c>
      <c r="D6" s="12">
        <v>0</v>
      </c>
      <c r="E6" s="12">
        <f t="shared" ref="D6:G8" si="0">E20+E34</f>
        <v>0</v>
      </c>
      <c r="F6" s="12">
        <f t="shared" si="0"/>
        <v>0</v>
      </c>
      <c r="G6" s="12">
        <f t="shared" si="0"/>
        <v>0</v>
      </c>
      <c r="H6" s="136"/>
      <c r="I6" t="s">
        <v>311</v>
      </c>
    </row>
    <row r="7" spans="1:13" ht="15.75" thickBot="1">
      <c r="A7" s="320" t="s">
        <v>312</v>
      </c>
      <c r="B7" s="1"/>
      <c r="C7" s="12" t="s">
        <v>313</v>
      </c>
      <c r="D7" s="137">
        <f t="shared" si="0"/>
        <v>0</v>
      </c>
      <c r="E7" s="137">
        <f t="shared" si="0"/>
        <v>0</v>
      </c>
      <c r="F7" s="137">
        <f t="shared" si="0"/>
        <v>0</v>
      </c>
      <c r="G7" s="137">
        <f t="shared" si="0"/>
        <v>0</v>
      </c>
      <c r="H7" s="138">
        <f>SUM(D7:G7)</f>
        <v>0</v>
      </c>
      <c r="I7" t="s">
        <v>314</v>
      </c>
    </row>
    <row r="8" spans="1:13" ht="15.75" thickBot="1">
      <c r="A8" s="320" t="s">
        <v>315</v>
      </c>
      <c r="B8" s="1"/>
      <c r="C8" s="12" t="s">
        <v>310</v>
      </c>
      <c r="D8" s="12">
        <f t="shared" si="0"/>
        <v>0</v>
      </c>
      <c r="E8" s="12">
        <f t="shared" si="0"/>
        <v>0</v>
      </c>
      <c r="F8" s="12">
        <f t="shared" si="0"/>
        <v>0</v>
      </c>
      <c r="G8" s="12">
        <f t="shared" si="0"/>
        <v>0</v>
      </c>
      <c r="H8" s="136"/>
      <c r="I8" t="s">
        <v>316</v>
      </c>
    </row>
    <row r="9" spans="1:13" ht="15.75" thickBot="1">
      <c r="A9" s="320" t="s">
        <v>317</v>
      </c>
      <c r="B9" s="1"/>
      <c r="C9" s="12" t="s">
        <v>310</v>
      </c>
      <c r="D9" s="139" t="e">
        <f>'7-Forumlas'!C56</f>
        <v>#DIV/0!</v>
      </c>
      <c r="E9" s="45" t="e">
        <f>'7-Forumlas'!C57</f>
        <v>#DIV/0!</v>
      </c>
      <c r="F9" s="45" t="e">
        <f>'7-Forumlas'!C58</f>
        <v>#DIV/0!</v>
      </c>
      <c r="G9" s="45" t="e">
        <f>'7-Forumlas'!C59</f>
        <v>#DIV/0!</v>
      </c>
      <c r="H9" s="136"/>
      <c r="I9" t="s">
        <v>316</v>
      </c>
    </row>
    <row r="10" spans="1:13" ht="15.75" thickBot="1">
      <c r="A10" s="320" t="s">
        <v>318</v>
      </c>
      <c r="B10" s="1"/>
      <c r="C10" s="12" t="s">
        <v>319</v>
      </c>
      <c r="D10" s="140" t="e">
        <f>'7-Forumlas'!E37</f>
        <v>#DIV/0!</v>
      </c>
      <c r="E10" s="10" t="e">
        <f>'7-Forumlas'!E38</f>
        <v>#DIV/0!</v>
      </c>
      <c r="F10" s="10" t="e">
        <f>'7-Forumlas'!E39</f>
        <v>#DIV/0!</v>
      </c>
      <c r="G10" s="141" t="e">
        <f>'7-Forumlas'!E40</f>
        <v>#DIV/0!</v>
      </c>
      <c r="H10" s="142" t="e">
        <f>'7-Forumlas'!E36</f>
        <v>#DIV/0!</v>
      </c>
    </row>
    <row r="11" spans="1:13" ht="15.75" thickBot="1">
      <c r="A11" s="320" t="s">
        <v>320</v>
      </c>
      <c r="B11" s="1"/>
      <c r="C11" s="12" t="s">
        <v>313</v>
      </c>
      <c r="D11" s="137" t="e">
        <f>'7-Forumlas'!J14</f>
        <v>#DIV/0!</v>
      </c>
      <c r="E11" s="7" t="e">
        <f>'7-Forumlas'!J15</f>
        <v>#DIV/0!</v>
      </c>
      <c r="F11" s="7" t="e">
        <f>'7-Forumlas'!J16</f>
        <v>#DIV/0!</v>
      </c>
      <c r="G11" s="143" t="e">
        <f>'7-Forumlas'!U16</f>
        <v>#DIV/0!</v>
      </c>
      <c r="H11" s="138" t="e">
        <f>'7-Forumlas'!J13</f>
        <v>#DIV/0!</v>
      </c>
    </row>
    <row r="12" spans="1:13" ht="15.75" thickBot="1">
      <c r="A12" s="326" t="s">
        <v>41</v>
      </c>
      <c r="B12" s="108"/>
      <c r="C12" s="144" t="s">
        <v>319</v>
      </c>
      <c r="D12" s="341" t="e">
        <f>'7-Forumlas'!D65</f>
        <v>#DIV/0!</v>
      </c>
      <c r="E12" s="96" t="e">
        <f>'7-Forumlas'!D69</f>
        <v>#DIV/0!</v>
      </c>
      <c r="F12" s="96" t="e">
        <f>'7-Forumlas'!D73</f>
        <v>#DIV/0!</v>
      </c>
      <c r="G12" s="96" t="e">
        <f>'7-Forumlas'!D77</f>
        <v>#DIV/0!</v>
      </c>
      <c r="H12" s="142" t="e">
        <f>'7-Forumlas'!D81</f>
        <v>#DIV/0!</v>
      </c>
    </row>
    <row r="14" spans="1:13">
      <c r="A14" s="57" t="s">
        <v>286</v>
      </c>
    </row>
    <row r="15" spans="1:13">
      <c r="A15" s="57" t="s">
        <v>321</v>
      </c>
    </row>
    <row r="17" spans="1:8">
      <c r="A17" s="57" t="s">
        <v>322</v>
      </c>
    </row>
    <row r="18" spans="1:8" ht="15.75" thickBot="1"/>
    <row r="19" spans="1:8" ht="15.75" thickBot="1">
      <c r="A19" s="291" t="s">
        <v>188</v>
      </c>
      <c r="B19" s="134"/>
      <c r="C19" s="135" t="s">
        <v>304</v>
      </c>
      <c r="D19" s="135" t="s">
        <v>305</v>
      </c>
      <c r="E19" s="135" t="s">
        <v>306</v>
      </c>
      <c r="F19" s="135" t="str">
        <f>F5</f>
        <v>RRH</v>
      </c>
      <c r="G19" s="135" t="str">
        <f>G5</f>
        <v>SO</v>
      </c>
      <c r="H19" s="360" t="s">
        <v>309</v>
      </c>
    </row>
    <row r="20" spans="1:8" ht="15.75" thickBot="1">
      <c r="A20" s="320" t="s">
        <v>189</v>
      </c>
      <c r="B20" s="1"/>
      <c r="C20" s="12" t="s">
        <v>310</v>
      </c>
      <c r="D20" s="12">
        <v>0</v>
      </c>
      <c r="E20" s="1">
        <f>'2-Performance'!B180</f>
        <v>0</v>
      </c>
      <c r="F20" s="1">
        <f>'2-Performance'!B184</f>
        <v>0</v>
      </c>
      <c r="G20" s="1">
        <f>'2-Performance'!B188</f>
        <v>0</v>
      </c>
      <c r="H20" s="136"/>
    </row>
    <row r="21" spans="1:8" ht="15.75" thickBot="1">
      <c r="A21" s="320" t="s">
        <v>312</v>
      </c>
      <c r="B21" s="1"/>
      <c r="C21" s="12" t="s">
        <v>313</v>
      </c>
      <c r="D21" s="137">
        <f>'3-Cost'!H20</f>
        <v>0</v>
      </c>
      <c r="E21" s="7">
        <f>'3-Cost'!H43</f>
        <v>0</v>
      </c>
      <c r="F21" s="7">
        <f>'3-Cost'!H66</f>
        <v>0</v>
      </c>
      <c r="G21" s="7">
        <f>'3-Cost'!H89</f>
        <v>0</v>
      </c>
      <c r="H21" s="138">
        <f>SUM(D21:G21)</f>
        <v>0</v>
      </c>
    </row>
    <row r="22" spans="1:8" ht="15.75" thickBot="1">
      <c r="A22" s="320" t="s">
        <v>315</v>
      </c>
      <c r="B22" s="1"/>
      <c r="C22" s="12" t="s">
        <v>310</v>
      </c>
      <c r="D22" s="12">
        <f>'2-Performance'!C176</f>
        <v>0</v>
      </c>
      <c r="E22" s="1">
        <f>'2-Performance'!C180</f>
        <v>0</v>
      </c>
      <c r="F22" s="1">
        <f>'2-Performance'!C184</f>
        <v>0</v>
      </c>
      <c r="G22" s="1">
        <f>'2-Performance'!C188</f>
        <v>0</v>
      </c>
      <c r="H22" s="136"/>
    </row>
    <row r="23" spans="1:8" ht="15.75" thickBot="1">
      <c r="A23" s="320" t="s">
        <v>317</v>
      </c>
      <c r="B23" s="1"/>
      <c r="C23" s="12" t="s">
        <v>310</v>
      </c>
      <c r="D23" s="12">
        <f>'2-Performance'!B136</f>
        <v>0</v>
      </c>
      <c r="E23" s="1">
        <f>'2-Performance'!B140</f>
        <v>0</v>
      </c>
      <c r="F23" s="1">
        <f>'2-Performance'!I136</f>
        <v>0</v>
      </c>
      <c r="G23" s="1">
        <f>'2-Performance'!I140</f>
        <v>0</v>
      </c>
      <c r="H23" s="136"/>
    </row>
    <row r="24" spans="1:8" ht="15.75" thickBot="1">
      <c r="A24" s="320" t="s">
        <v>318</v>
      </c>
      <c r="B24" s="1"/>
      <c r="C24" s="12" t="s">
        <v>319</v>
      </c>
      <c r="D24" s="140" t="e">
        <f>'2-Performance'!G176</f>
        <v>#DIV/0!</v>
      </c>
      <c r="E24" s="10" t="e">
        <f>'2-Performance'!G180</f>
        <v>#DIV/0!</v>
      </c>
      <c r="F24" s="10" t="e">
        <f>'2-Performance'!G184</f>
        <v>#DIV/0!</v>
      </c>
      <c r="G24" s="141" t="e">
        <f>'2-Performance'!G188</f>
        <v>#DIV/0!</v>
      </c>
      <c r="H24" s="142" t="e">
        <f>'7-Forumlas'!E24</f>
        <v>#DIV/0!</v>
      </c>
    </row>
    <row r="25" spans="1:8" ht="15.75" thickBot="1">
      <c r="A25" s="320" t="s">
        <v>320</v>
      </c>
      <c r="B25" s="1"/>
      <c r="C25" s="12" t="s">
        <v>313</v>
      </c>
      <c r="D25" s="137" t="e">
        <f>'3-Cost'!N20</f>
        <v>#DIV/0!</v>
      </c>
      <c r="E25" s="7" t="e">
        <f>'3-Cost'!N43</f>
        <v>#DIV/0!</v>
      </c>
      <c r="F25" s="7" t="e">
        <f>'3-Cost'!N66</f>
        <v>#DIV/0!</v>
      </c>
      <c r="G25" s="143" t="e">
        <f>'3-Cost'!N89</f>
        <v>#DIV/0!</v>
      </c>
      <c r="H25" s="138" t="e">
        <f>'7-Forumlas'!J19</f>
        <v>#DIV/0!</v>
      </c>
    </row>
    <row r="26" spans="1:8" ht="15.75" thickBot="1">
      <c r="A26" s="326" t="s">
        <v>41</v>
      </c>
      <c r="B26" s="108"/>
      <c r="C26" s="144" t="s">
        <v>319</v>
      </c>
      <c r="D26" s="145" t="e">
        <f>'2-Performance'!E152</f>
        <v>#DIV/0!</v>
      </c>
      <c r="E26" s="96" t="e">
        <f>'2-Performance'!L152</f>
        <v>#DIV/0!</v>
      </c>
      <c r="F26" s="96" t="e">
        <f>'2-Performance'!E156</f>
        <v>#DIV/0!</v>
      </c>
      <c r="G26" s="96" t="e">
        <f>'2-Performance'!L156</f>
        <v>#DIV/0!</v>
      </c>
      <c r="H26" s="142" t="e">
        <f>'2-Performance'!E161</f>
        <v>#DIV/0!</v>
      </c>
    </row>
    <row r="28" spans="1:8">
      <c r="A28" s="57" t="s">
        <v>286</v>
      </c>
    </row>
    <row r="29" spans="1:8">
      <c r="A29" s="57" t="s">
        <v>323</v>
      </c>
    </row>
    <row r="31" spans="1:8">
      <c r="A31" s="57" t="s">
        <v>324</v>
      </c>
    </row>
    <row r="32" spans="1:8" ht="15.75" thickBot="1"/>
    <row r="33" spans="1:8" ht="15.75" thickBot="1">
      <c r="A33" s="291" t="s">
        <v>219</v>
      </c>
      <c r="B33" s="134"/>
      <c r="C33" s="135" t="s">
        <v>304</v>
      </c>
      <c r="D33" s="135" t="s">
        <v>305</v>
      </c>
      <c r="E33" s="135" t="s">
        <v>306</v>
      </c>
      <c r="F33" s="135" t="str">
        <f>F19</f>
        <v>RRH</v>
      </c>
      <c r="G33" s="135" t="str">
        <f>G5</f>
        <v>SO</v>
      </c>
      <c r="H33" s="360" t="s">
        <v>309</v>
      </c>
    </row>
    <row r="34" spans="1:8" ht="15.75" thickBot="1">
      <c r="A34" s="320" t="s">
        <v>189</v>
      </c>
      <c r="B34" s="1"/>
      <c r="C34" s="12" t="s">
        <v>310</v>
      </c>
      <c r="D34" s="12">
        <f>'2-Performance'!B177</f>
        <v>0</v>
      </c>
      <c r="E34" s="1">
        <f>'2-Performance'!B181</f>
        <v>0</v>
      </c>
      <c r="F34" s="1">
        <f>'2-Performance'!B185</f>
        <v>0</v>
      </c>
      <c r="G34" s="1">
        <f>'2-Performance'!B189</f>
        <v>0</v>
      </c>
      <c r="H34" s="136"/>
    </row>
    <row r="35" spans="1:8" ht="15.75" thickBot="1">
      <c r="A35" s="320" t="s">
        <v>312</v>
      </c>
      <c r="B35" s="1"/>
      <c r="C35" s="12" t="s">
        <v>313</v>
      </c>
      <c r="D35" s="137">
        <f>'3-Cost'!H31</f>
        <v>0</v>
      </c>
      <c r="E35" s="7">
        <f>'3-Cost'!H54</f>
        <v>0</v>
      </c>
      <c r="F35" s="7">
        <f>'3-Cost'!H77</f>
        <v>0</v>
      </c>
      <c r="G35" s="7">
        <f>'3-Cost'!H100</f>
        <v>0</v>
      </c>
      <c r="H35" s="138">
        <f>SUM(D35:G35)</f>
        <v>0</v>
      </c>
    </row>
    <row r="36" spans="1:8" ht="15.75" thickBot="1">
      <c r="A36" s="320" t="s">
        <v>315</v>
      </c>
      <c r="B36" s="1"/>
      <c r="C36" s="12" t="s">
        <v>310</v>
      </c>
      <c r="D36" s="12">
        <f>'2-Performance'!C177</f>
        <v>0</v>
      </c>
      <c r="E36" s="1">
        <f>'2-Performance'!C181</f>
        <v>0</v>
      </c>
      <c r="F36" s="1">
        <f>'2-Performance'!C185</f>
        <v>0</v>
      </c>
      <c r="G36" s="1">
        <f>'2-Performance'!C189</f>
        <v>0</v>
      </c>
      <c r="H36" s="136"/>
    </row>
    <row r="37" spans="1:8" ht="15.75" thickBot="1">
      <c r="A37" s="320" t="s">
        <v>317</v>
      </c>
      <c r="B37" s="1"/>
      <c r="C37" s="12" t="s">
        <v>310</v>
      </c>
      <c r="D37" s="12">
        <f>'2-Performance'!B137</f>
        <v>0</v>
      </c>
      <c r="E37" s="1">
        <f>'2-Performance'!B141</f>
        <v>0</v>
      </c>
      <c r="F37" s="1">
        <f>'2-Performance'!I137</f>
        <v>0</v>
      </c>
      <c r="G37" s="1">
        <f>'2-Performance'!I141</f>
        <v>0</v>
      </c>
      <c r="H37" s="136"/>
    </row>
    <row r="38" spans="1:8" ht="15.75" thickBot="1">
      <c r="A38" s="320" t="s">
        <v>318</v>
      </c>
      <c r="B38" s="1"/>
      <c r="C38" s="12" t="s">
        <v>319</v>
      </c>
      <c r="D38" s="140" t="e">
        <f>'2-Performance'!G177</f>
        <v>#DIV/0!</v>
      </c>
      <c r="E38" s="10" t="e">
        <f>'2-Performance'!G181</f>
        <v>#DIV/0!</v>
      </c>
      <c r="F38" s="10" t="e">
        <f>'2-Performance'!G185</f>
        <v>#DIV/0!</v>
      </c>
      <c r="G38" s="141" t="e">
        <f>'2-Performance'!G189</f>
        <v>#DIV/0!</v>
      </c>
      <c r="H38" s="361" t="e">
        <f>'7-Forumlas'!E30</f>
        <v>#DIV/0!</v>
      </c>
    </row>
    <row r="39" spans="1:8" ht="15.75" thickBot="1">
      <c r="A39" s="320" t="s">
        <v>320</v>
      </c>
      <c r="B39" s="1"/>
      <c r="C39" s="12" t="s">
        <v>313</v>
      </c>
      <c r="D39" s="137" t="e">
        <f>'3-Cost'!N31</f>
        <v>#DIV/0!</v>
      </c>
      <c r="E39" s="7" t="e">
        <f>'3-Cost'!N54</f>
        <v>#DIV/0!</v>
      </c>
      <c r="F39" s="7" t="e">
        <f>'3-Cost'!N77</f>
        <v>#DIV/0!</v>
      </c>
      <c r="G39" s="143" t="e">
        <f>'3-Cost'!N100</f>
        <v>#DIV/0!</v>
      </c>
      <c r="H39" s="138" t="e">
        <f>'7-Forumlas'!J20</f>
        <v>#DIV/0!</v>
      </c>
    </row>
    <row r="40" spans="1:8" ht="15.75" thickBot="1">
      <c r="A40" s="326" t="s">
        <v>41</v>
      </c>
      <c r="B40" s="108"/>
      <c r="C40" s="144" t="s">
        <v>319</v>
      </c>
      <c r="D40" s="145" t="e">
        <f>'2-Performance'!E153</f>
        <v>#DIV/0!</v>
      </c>
      <c r="E40" s="96" t="e">
        <f>'2-Performance'!L153</f>
        <v>#DIV/0!</v>
      </c>
      <c r="F40" s="96" t="e">
        <f>'2-Performance'!E157</f>
        <v>#DIV/0!</v>
      </c>
      <c r="G40" s="96" t="e">
        <f>'2-Performance'!L157</f>
        <v>#DIV/0!</v>
      </c>
      <c r="H40" s="142" t="e">
        <f>'2-Performance'!E162</f>
        <v>#DIV/0!</v>
      </c>
    </row>
    <row r="42" spans="1:8">
      <c r="A42" s="57" t="s">
        <v>286</v>
      </c>
    </row>
    <row r="43" spans="1:8">
      <c r="A43" s="57" t="s">
        <v>325</v>
      </c>
    </row>
  </sheetData>
  <phoneticPr fontId="8" type="noConversion"/>
  <pageMargins left="0.41" right="0.34" top="0.54" bottom="0.75" header="0.3" footer="0.3"/>
  <pageSetup scale="69"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66E5EC02DE34F408174ABDC461E3DAB" ma:contentTypeVersion="17" ma:contentTypeDescription="Create a new document." ma:contentTypeScope="" ma:versionID="06fe5c2afda4e96c4038ed7e0c966de6">
  <xsd:schema xmlns:xsd="http://www.w3.org/2001/XMLSchema" xmlns:xs="http://www.w3.org/2001/XMLSchema" xmlns:p="http://schemas.microsoft.com/office/2006/metadata/properties" xmlns:ns2="a341f1b5-6d4d-4790-aaa5-9067e7d3995f" xmlns:ns3="a13cca30-795b-421c-8a59-179e7552dc79" targetNamespace="http://schemas.microsoft.com/office/2006/metadata/properties" ma:root="true" ma:fieldsID="c991890a603aed50ec47d3ada3d89096" ns2:_="" ns3:_="">
    <xsd:import namespace="a341f1b5-6d4d-4790-aaa5-9067e7d3995f"/>
    <xsd:import namespace="a13cca30-795b-421c-8a59-179e7552dc7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41f1b5-6d4d-4790-aaa5-9067e7d399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f4dcd25-0139-4b54-b733-55af02a63cc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13cca30-795b-421c-8a59-179e7552dc7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7613c8a-9764-4264-853a-d9d67c2fc16d}" ma:internalName="TaxCatchAll" ma:showField="CatchAllData" ma:web="a13cca30-795b-421c-8a59-179e7552dc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13cca30-795b-421c-8a59-179e7552dc79" xsi:nil="true"/>
    <lcf76f155ced4ddcb4097134ff3c332f xmlns="a341f1b5-6d4d-4790-aaa5-9067e7d3995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F61D3C6-A1D3-4459-9B6A-848BA2427C08}"/>
</file>

<file path=customXml/itemProps2.xml><?xml version="1.0" encoding="utf-8"?>
<ds:datastoreItem xmlns:ds="http://schemas.openxmlformats.org/officeDocument/2006/customXml" ds:itemID="{A48F72D6-BBE6-40DA-9C31-0A1697193E2F}"/>
</file>

<file path=customXml/itemProps3.xml><?xml version="1.0" encoding="utf-8"?>
<ds:datastoreItem xmlns:ds="http://schemas.openxmlformats.org/officeDocument/2006/customXml" ds:itemID="{882B8B5C-03D5-4640-8CF7-B6CD9BDADEF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Anna Blasco</dc:creator>
  <cp:keywords/>
  <dc:description/>
  <cp:lastModifiedBy/>
  <cp:revision/>
  <dcterms:created xsi:type="dcterms:W3CDTF">2010-08-02T18:16:48Z</dcterms:created>
  <dcterms:modified xsi:type="dcterms:W3CDTF">2022-06-24T14:23:13Z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0x010100A66E5EC02DE34F408174ABDC461E3DAB</vt:lpwstr>
  </property>
  <property fmtid="{D5CDD505-2E9C-101B-9397-08002B2CF9AE}" pid="3" name="Order">
    <vt:r8>19800</vt:r8>
  </property>
  <property fmtid="{D5CDD505-2E9C-101B-9397-08002B2CF9AE}" pid="4" name="AuthorIds_UIVersion_3584">
    <vt:lpwstr>50</vt:lpwstr>
  </property>
  <property fmtid="{D5CDD505-2E9C-101B-9397-08002B2CF9AE}" pid="5" name="MediaServiceImageTags">
    <vt:lpwstr/>
  </property>
</Properties>
</file>